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Loading-16 Elements" sheetId="1" r:id="rId1"/>
    <sheet name="Loading-32 Elements" sheetId="2" r:id="rId2"/>
    <sheet name="Material data" sheetId="3" r:id="rId3"/>
  </sheets>
  <definedNames/>
  <calcPr fullCalcOnLoad="1"/>
</workbook>
</file>

<file path=xl/sharedStrings.xml><?xml version="1.0" encoding="utf-8"?>
<sst xmlns="http://schemas.openxmlformats.org/spreadsheetml/2006/main" count="685" uniqueCount="28">
  <si>
    <t>Theta</t>
  </si>
  <si>
    <t>V</t>
  </si>
  <si>
    <t>S/So</t>
  </si>
  <si>
    <t>S (Mpa)</t>
  </si>
  <si>
    <t>e (el)</t>
  </si>
  <si>
    <t>e (pl)</t>
  </si>
  <si>
    <t>e (t)</t>
  </si>
  <si>
    <t>n = 20</t>
  </si>
  <si>
    <t>e(t)/eo</t>
  </si>
  <si>
    <t>E-2.25E5 Mpa</t>
  </si>
  <si>
    <t>eo=1.97777e-3</t>
  </si>
  <si>
    <t>n = 10</t>
  </si>
  <si>
    <t>n = 5</t>
  </si>
  <si>
    <t>750 Mpa</t>
  </si>
  <si>
    <t>So</t>
  </si>
  <si>
    <t>eo=3.33333e-3</t>
  </si>
  <si>
    <t>KI</t>
  </si>
  <si>
    <t>T</t>
  </si>
  <si>
    <t>Node No.</t>
  </si>
  <si>
    <t>v</t>
  </si>
  <si>
    <t>E</t>
  </si>
  <si>
    <t>U1</t>
  </si>
  <si>
    <t>U2</t>
  </si>
  <si>
    <t xml:space="preserve">R (mm) </t>
  </si>
  <si>
    <t>ABAQUS Input Format</t>
  </si>
  <si>
    <t>,</t>
  </si>
  <si>
    <t>Note: All length dimensions are in " mm "</t>
  </si>
  <si>
    <t>ABAQUS Input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</si>
</sst>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color indexed="12"/>
      <name val="Times New Roman"/>
      <family val="1"/>
    </font>
    <font>
      <sz val="10"/>
      <color indexed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11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PageLayoutView="0" workbookViewId="0" topLeftCell="G1">
      <selection activeCell="D4" sqref="D4"/>
    </sheetView>
  </sheetViews>
  <sheetFormatPr defaultColWidth="9.140625" defaultRowHeight="12.75"/>
  <cols>
    <col min="8" max="9" width="12.421875" style="0" bestFit="1" customWidth="1"/>
  </cols>
  <sheetData>
    <row r="1" ht="12.75">
      <c r="A1" t="s">
        <v>26</v>
      </c>
    </row>
    <row r="3" spans="1:8" ht="12.75">
      <c r="A3" s="9" t="s">
        <v>16</v>
      </c>
      <c r="B3" s="3">
        <v>1000</v>
      </c>
      <c r="C3" s="9" t="s">
        <v>17</v>
      </c>
      <c r="D3" s="3">
        <v>750</v>
      </c>
      <c r="E3" s="3" t="s">
        <v>19</v>
      </c>
      <c r="F3" s="3">
        <v>0.3</v>
      </c>
      <c r="G3" s="3" t="s">
        <v>20</v>
      </c>
      <c r="H3" s="4">
        <v>225000</v>
      </c>
    </row>
    <row r="5" spans="1:11" ht="12.75">
      <c r="A5" s="2" t="s">
        <v>18</v>
      </c>
      <c r="B5" s="2" t="s">
        <v>0</v>
      </c>
      <c r="C5" s="2" t="s">
        <v>23</v>
      </c>
      <c r="D5" s="2" t="s">
        <v>20</v>
      </c>
      <c r="E5" s="2" t="s">
        <v>19</v>
      </c>
      <c r="F5" s="2" t="s">
        <v>16</v>
      </c>
      <c r="G5" s="2" t="s">
        <v>17</v>
      </c>
      <c r="H5" s="2" t="s">
        <v>21</v>
      </c>
      <c r="I5" s="2" t="s">
        <v>22</v>
      </c>
      <c r="K5" s="6" t="s">
        <v>24</v>
      </c>
    </row>
    <row r="6" spans="1:25" ht="13.5">
      <c r="A6" s="7">
        <v>2364</v>
      </c>
      <c r="B6">
        <v>0</v>
      </c>
      <c r="C6">
        <v>40</v>
      </c>
      <c r="D6">
        <f>H3</f>
        <v>225000</v>
      </c>
      <c r="E6">
        <f>F3</f>
        <v>0.3</v>
      </c>
      <c r="F6">
        <f>B3</f>
        <v>1000</v>
      </c>
      <c r="G6">
        <f>D3</f>
        <v>750</v>
      </c>
      <c r="H6">
        <f aca="true" t="shared" si="0" ref="H6:H37">(F6*((1+E6)/D6)*((C6/(2*3.141592654))^0.5)*(3-4*E6-COS(B6*0.017453292))*COS(0.5*B6*0.017453292))+G6*((1-E6*E6)/D6)*C6*COS(B6*0.017453292)</f>
        <v>0.13299581254546514</v>
      </c>
      <c r="I6" s="5">
        <f aca="true" t="shared" si="1" ref="I6:I37">(F6*((1+E6)/D6)*((C6/(2*3.141592654))^0.5)*(3-4*E6-COS(B6*0.017453292))*SIN(0.5*B6*0.017453292))-G6*((1+E6)/D6)*E6*C6*SIN(B6*0.017453292)</f>
        <v>0</v>
      </c>
      <c r="K6">
        <f aca="true" t="shared" si="2" ref="K6:K37">A6</f>
        <v>2364</v>
      </c>
      <c r="L6" t="s">
        <v>25</v>
      </c>
      <c r="M6">
        <v>1</v>
      </c>
      <c r="N6" t="s">
        <v>25</v>
      </c>
      <c r="O6">
        <v>1</v>
      </c>
      <c r="P6" t="s">
        <v>25</v>
      </c>
      <c r="Q6">
        <f aca="true" t="shared" si="3" ref="Q6:Q37">H6</f>
        <v>0.13299581254546514</v>
      </c>
      <c r="S6">
        <f aca="true" t="shared" si="4" ref="S6:S37">K6</f>
        <v>2364</v>
      </c>
      <c r="T6" t="s">
        <v>25</v>
      </c>
      <c r="U6">
        <v>2</v>
      </c>
      <c r="V6" t="s">
        <v>25</v>
      </c>
      <c r="W6">
        <v>2</v>
      </c>
      <c r="X6" t="s">
        <v>25</v>
      </c>
      <c r="Y6">
        <f aca="true" t="shared" si="5" ref="Y6:Y37">I6</f>
        <v>0</v>
      </c>
    </row>
    <row r="7" spans="1:25" ht="13.5">
      <c r="A7" s="7">
        <f>A6+1</f>
        <v>2365</v>
      </c>
      <c r="B7">
        <f>B6+5.625</f>
        <v>5.625</v>
      </c>
      <c r="C7">
        <f aca="true" t="shared" si="6" ref="C7:C38">C6</f>
        <v>40</v>
      </c>
      <c r="D7">
        <f aca="true" t="shared" si="7" ref="D7:D38">D6</f>
        <v>225000</v>
      </c>
      <c r="E7">
        <f aca="true" t="shared" si="8" ref="E7:E38">E6</f>
        <v>0.3</v>
      </c>
      <c r="F7">
        <f aca="true" t="shared" si="9" ref="F7:F38">F6</f>
        <v>1000</v>
      </c>
      <c r="G7">
        <f aca="true" t="shared" si="10" ref="G7:G38">G6</f>
        <v>750</v>
      </c>
      <c r="H7">
        <f t="shared" si="0"/>
        <v>0.13246762442153168</v>
      </c>
      <c r="I7" s="5">
        <f t="shared" si="1"/>
        <v>-0.0045211960016892025</v>
      </c>
      <c r="K7">
        <f t="shared" si="2"/>
        <v>2365</v>
      </c>
      <c r="L7" t="s">
        <v>25</v>
      </c>
      <c r="M7">
        <v>1</v>
      </c>
      <c r="N7" t="s">
        <v>25</v>
      </c>
      <c r="O7">
        <v>1</v>
      </c>
      <c r="P7" t="s">
        <v>25</v>
      </c>
      <c r="Q7">
        <f t="shared" si="3"/>
        <v>0.13246762442153168</v>
      </c>
      <c r="S7">
        <f t="shared" si="4"/>
        <v>2365</v>
      </c>
      <c r="T7" t="s">
        <v>25</v>
      </c>
      <c r="U7">
        <v>2</v>
      </c>
      <c r="V7" t="s">
        <v>25</v>
      </c>
      <c r="W7">
        <v>2</v>
      </c>
      <c r="X7" t="s">
        <v>25</v>
      </c>
      <c r="Y7">
        <f t="shared" si="5"/>
        <v>-0.0045211960016892025</v>
      </c>
    </row>
    <row r="8" spans="1:25" ht="13.5">
      <c r="A8" s="7">
        <f aca="true" t="shared" si="11" ref="A8:A13">A7+1</f>
        <v>2366</v>
      </c>
      <c r="B8">
        <f aca="true" t="shared" si="12" ref="B8:B38">B7+5.625</f>
        <v>11.25</v>
      </c>
      <c r="C8">
        <f t="shared" si="6"/>
        <v>40</v>
      </c>
      <c r="D8">
        <f t="shared" si="7"/>
        <v>225000</v>
      </c>
      <c r="E8">
        <f t="shared" si="8"/>
        <v>0.3</v>
      </c>
      <c r="F8">
        <f t="shared" si="9"/>
        <v>1000</v>
      </c>
      <c r="G8">
        <f t="shared" si="10"/>
        <v>750</v>
      </c>
      <c r="H8">
        <f t="shared" si="0"/>
        <v>0.13088703392691425</v>
      </c>
      <c r="I8" s="5">
        <f t="shared" si="1"/>
        <v>-0.008974117639819802</v>
      </c>
      <c r="K8">
        <f t="shared" si="2"/>
        <v>2366</v>
      </c>
      <c r="L8" t="s">
        <v>25</v>
      </c>
      <c r="M8">
        <v>1</v>
      </c>
      <c r="N8" t="s">
        <v>25</v>
      </c>
      <c r="O8">
        <v>1</v>
      </c>
      <c r="P8" t="s">
        <v>25</v>
      </c>
      <c r="Q8">
        <f t="shared" si="3"/>
        <v>0.13088703392691425</v>
      </c>
      <c r="S8">
        <f t="shared" si="4"/>
        <v>2366</v>
      </c>
      <c r="T8" t="s">
        <v>25</v>
      </c>
      <c r="U8">
        <v>2</v>
      </c>
      <c r="V8" t="s">
        <v>25</v>
      </c>
      <c r="W8">
        <v>2</v>
      </c>
      <c r="X8" t="s">
        <v>25</v>
      </c>
      <c r="Y8">
        <f t="shared" si="5"/>
        <v>-0.008974117639819802</v>
      </c>
    </row>
    <row r="9" spans="1:25" ht="13.5">
      <c r="A9" s="7">
        <f t="shared" si="11"/>
        <v>2367</v>
      </c>
      <c r="B9">
        <f t="shared" si="12"/>
        <v>16.875</v>
      </c>
      <c r="C9">
        <f t="shared" si="6"/>
        <v>40</v>
      </c>
      <c r="D9">
        <f t="shared" si="7"/>
        <v>225000</v>
      </c>
      <c r="E9">
        <f t="shared" si="8"/>
        <v>0.3</v>
      </c>
      <c r="F9">
        <f t="shared" si="9"/>
        <v>1000</v>
      </c>
      <c r="G9">
        <f t="shared" si="10"/>
        <v>750</v>
      </c>
      <c r="H9">
        <f t="shared" si="0"/>
        <v>0.12826594534128663</v>
      </c>
      <c r="I9" s="5">
        <f t="shared" si="1"/>
        <v>-0.013291454896791606</v>
      </c>
      <c r="K9">
        <f t="shared" si="2"/>
        <v>2367</v>
      </c>
      <c r="L9" t="s">
        <v>25</v>
      </c>
      <c r="M9">
        <v>1</v>
      </c>
      <c r="N9" t="s">
        <v>25</v>
      </c>
      <c r="O9">
        <v>1</v>
      </c>
      <c r="P9" t="s">
        <v>25</v>
      </c>
      <c r="Q9">
        <f t="shared" si="3"/>
        <v>0.12826594534128663</v>
      </c>
      <c r="S9">
        <f t="shared" si="4"/>
        <v>2367</v>
      </c>
      <c r="T9" t="s">
        <v>25</v>
      </c>
      <c r="U9">
        <v>2</v>
      </c>
      <c r="V9" t="s">
        <v>25</v>
      </c>
      <c r="W9">
        <v>2</v>
      </c>
      <c r="X9" t="s">
        <v>25</v>
      </c>
      <c r="Y9">
        <f t="shared" si="5"/>
        <v>-0.013291454896791606</v>
      </c>
    </row>
    <row r="10" spans="1:25" ht="13.5">
      <c r="A10" s="7">
        <f t="shared" si="11"/>
        <v>2368</v>
      </c>
      <c r="B10">
        <f t="shared" si="12"/>
        <v>22.5</v>
      </c>
      <c r="C10">
        <f t="shared" si="6"/>
        <v>40</v>
      </c>
      <c r="D10">
        <f t="shared" si="7"/>
        <v>225000</v>
      </c>
      <c r="E10">
        <f t="shared" si="8"/>
        <v>0.3</v>
      </c>
      <c r="F10">
        <f t="shared" si="9"/>
        <v>1000</v>
      </c>
      <c r="G10">
        <f t="shared" si="10"/>
        <v>750</v>
      </c>
      <c r="H10">
        <f t="shared" si="0"/>
        <v>0.12462414101310969</v>
      </c>
      <c r="I10" s="5">
        <f t="shared" si="1"/>
        <v>-0.017407811068504243</v>
      </c>
      <c r="K10">
        <f t="shared" si="2"/>
        <v>2368</v>
      </c>
      <c r="L10" t="s">
        <v>25</v>
      </c>
      <c r="M10">
        <v>1</v>
      </c>
      <c r="N10" t="s">
        <v>25</v>
      </c>
      <c r="O10">
        <v>1</v>
      </c>
      <c r="P10" t="s">
        <v>25</v>
      </c>
      <c r="Q10">
        <f t="shared" si="3"/>
        <v>0.12462414101310969</v>
      </c>
      <c r="S10">
        <f t="shared" si="4"/>
        <v>2368</v>
      </c>
      <c r="T10" t="s">
        <v>25</v>
      </c>
      <c r="U10">
        <v>2</v>
      </c>
      <c r="V10" t="s">
        <v>25</v>
      </c>
      <c r="W10">
        <v>2</v>
      </c>
      <c r="X10" t="s">
        <v>25</v>
      </c>
      <c r="Y10">
        <f t="shared" si="5"/>
        <v>-0.017407811068504243</v>
      </c>
    </row>
    <row r="11" spans="1:25" ht="13.5">
      <c r="A11" s="7">
        <f t="shared" si="11"/>
        <v>2369</v>
      </c>
      <c r="B11">
        <f t="shared" si="12"/>
        <v>28.125</v>
      </c>
      <c r="C11">
        <f t="shared" si="6"/>
        <v>40</v>
      </c>
      <c r="D11">
        <f t="shared" si="7"/>
        <v>225000</v>
      </c>
      <c r="E11">
        <f t="shared" si="8"/>
        <v>0.3</v>
      </c>
      <c r="F11">
        <f t="shared" si="9"/>
        <v>1000</v>
      </c>
      <c r="G11">
        <f t="shared" si="10"/>
        <v>750</v>
      </c>
      <c r="H11">
        <f t="shared" si="0"/>
        <v>0.11998919322215792</v>
      </c>
      <c r="I11" s="5">
        <f t="shared" si="1"/>
        <v>-0.021260621253697532</v>
      </c>
      <c r="K11">
        <f t="shared" si="2"/>
        <v>2369</v>
      </c>
      <c r="L11" t="s">
        <v>25</v>
      </c>
      <c r="M11">
        <v>1</v>
      </c>
      <c r="N11" t="s">
        <v>25</v>
      </c>
      <c r="O11">
        <v>1</v>
      </c>
      <c r="P11" t="s">
        <v>25</v>
      </c>
      <c r="Q11">
        <f t="shared" si="3"/>
        <v>0.11998919322215792</v>
      </c>
      <c r="S11">
        <f t="shared" si="4"/>
        <v>2369</v>
      </c>
      <c r="T11" t="s">
        <v>25</v>
      </c>
      <c r="U11">
        <v>2</v>
      </c>
      <c r="V11" t="s">
        <v>25</v>
      </c>
      <c r="W11">
        <v>2</v>
      </c>
      <c r="X11" t="s">
        <v>25</v>
      </c>
      <c r="Y11">
        <f t="shared" si="5"/>
        <v>-0.021260621253697532</v>
      </c>
    </row>
    <row r="12" spans="1:25" ht="13.5">
      <c r="A12" s="7">
        <f>A11+1</f>
        <v>2370</v>
      </c>
      <c r="B12">
        <f t="shared" si="12"/>
        <v>33.75</v>
      </c>
      <c r="C12">
        <f t="shared" si="6"/>
        <v>40</v>
      </c>
      <c r="D12">
        <f t="shared" si="7"/>
        <v>225000</v>
      </c>
      <c r="E12">
        <f t="shared" si="8"/>
        <v>0.3</v>
      </c>
      <c r="F12">
        <f t="shared" si="9"/>
        <v>1000</v>
      </c>
      <c r="G12">
        <f t="shared" si="10"/>
        <v>750</v>
      </c>
      <c r="H12">
        <f t="shared" si="0"/>
        <v>0.11439633890903632</v>
      </c>
      <c r="I12" s="5">
        <f t="shared" si="1"/>
        <v>-0.024791025817066843</v>
      </c>
      <c r="K12">
        <f t="shared" si="2"/>
        <v>2370</v>
      </c>
      <c r="L12" t="s">
        <v>25</v>
      </c>
      <c r="M12">
        <v>1</v>
      </c>
      <c r="N12" t="s">
        <v>25</v>
      </c>
      <c r="O12">
        <v>1</v>
      </c>
      <c r="P12" t="s">
        <v>25</v>
      </c>
      <c r="Q12">
        <f t="shared" si="3"/>
        <v>0.11439633890903632</v>
      </c>
      <c r="S12">
        <f t="shared" si="4"/>
        <v>2370</v>
      </c>
      <c r="T12" t="s">
        <v>25</v>
      </c>
      <c r="U12">
        <v>2</v>
      </c>
      <c r="V12" t="s">
        <v>25</v>
      </c>
      <c r="W12">
        <v>2</v>
      </c>
      <c r="X12" t="s">
        <v>25</v>
      </c>
      <c r="Y12">
        <f t="shared" si="5"/>
        <v>-0.024791025817066843</v>
      </c>
    </row>
    <row r="13" spans="1:25" ht="13.5">
      <c r="A13" s="7">
        <f t="shared" si="11"/>
        <v>2371</v>
      </c>
      <c r="B13">
        <f t="shared" si="12"/>
        <v>39.375</v>
      </c>
      <c r="C13">
        <f t="shared" si="6"/>
        <v>40</v>
      </c>
      <c r="D13">
        <f t="shared" si="7"/>
        <v>225000</v>
      </c>
      <c r="E13">
        <f t="shared" si="8"/>
        <v>0.3</v>
      </c>
      <c r="F13">
        <f t="shared" si="9"/>
        <v>1000</v>
      </c>
      <c r="G13">
        <f t="shared" si="10"/>
        <v>750</v>
      </c>
      <c r="H13">
        <f t="shared" si="0"/>
        <v>0.1078883154950081</v>
      </c>
      <c r="I13" s="5">
        <f t="shared" si="1"/>
        <v>-0.027944685092119538</v>
      </c>
      <c r="K13">
        <f t="shared" si="2"/>
        <v>2371</v>
      </c>
      <c r="L13" t="s">
        <v>25</v>
      </c>
      <c r="M13">
        <v>1</v>
      </c>
      <c r="N13" t="s">
        <v>25</v>
      </c>
      <c r="O13">
        <v>1</v>
      </c>
      <c r="P13" t="s">
        <v>25</v>
      </c>
      <c r="Q13">
        <f t="shared" si="3"/>
        <v>0.1078883154950081</v>
      </c>
      <c r="S13">
        <f t="shared" si="4"/>
        <v>2371</v>
      </c>
      <c r="T13" t="s">
        <v>25</v>
      </c>
      <c r="U13">
        <v>2</v>
      </c>
      <c r="V13" t="s">
        <v>25</v>
      </c>
      <c r="W13">
        <v>2</v>
      </c>
      <c r="X13" t="s">
        <v>25</v>
      </c>
      <c r="Y13">
        <f t="shared" si="5"/>
        <v>-0.027944685092119538</v>
      </c>
    </row>
    <row r="14" spans="1:25" ht="13.5">
      <c r="A14" s="7">
        <v>1800</v>
      </c>
      <c r="B14">
        <f t="shared" si="12"/>
        <v>45</v>
      </c>
      <c r="C14">
        <f t="shared" si="6"/>
        <v>40</v>
      </c>
      <c r="D14">
        <f t="shared" si="7"/>
        <v>225000</v>
      </c>
      <c r="E14">
        <f t="shared" si="8"/>
        <v>0.3</v>
      </c>
      <c r="F14">
        <f t="shared" si="9"/>
        <v>1000</v>
      </c>
      <c r="G14">
        <f t="shared" si="10"/>
        <v>750</v>
      </c>
      <c r="H14">
        <f t="shared" si="0"/>
        <v>0.10051515564956892</v>
      </c>
      <c r="I14" s="5">
        <f t="shared" si="1"/>
        <v>-0.030672522649894514</v>
      </c>
      <c r="K14">
        <f t="shared" si="2"/>
        <v>1800</v>
      </c>
      <c r="L14" t="s">
        <v>25</v>
      </c>
      <c r="M14">
        <v>1</v>
      </c>
      <c r="N14" t="s">
        <v>25</v>
      </c>
      <c r="O14">
        <v>1</v>
      </c>
      <c r="P14" t="s">
        <v>25</v>
      </c>
      <c r="Q14">
        <f t="shared" si="3"/>
        <v>0.10051515564956892</v>
      </c>
      <c r="S14">
        <f t="shared" si="4"/>
        <v>1800</v>
      </c>
      <c r="T14" t="s">
        <v>25</v>
      </c>
      <c r="U14">
        <v>2</v>
      </c>
      <c r="V14" t="s">
        <v>25</v>
      </c>
      <c r="W14">
        <v>2</v>
      </c>
      <c r="X14" t="s">
        <v>25</v>
      </c>
      <c r="Y14">
        <f t="shared" si="5"/>
        <v>-0.030672522649894514</v>
      </c>
    </row>
    <row r="15" spans="1:25" ht="13.5">
      <c r="A15" s="7">
        <f>A14+1</f>
        <v>1801</v>
      </c>
      <c r="B15">
        <f t="shared" si="12"/>
        <v>50.625</v>
      </c>
      <c r="C15">
        <f t="shared" si="6"/>
        <v>40</v>
      </c>
      <c r="D15">
        <f t="shared" si="7"/>
        <v>225000</v>
      </c>
      <c r="E15">
        <f t="shared" si="8"/>
        <v>0.3</v>
      </c>
      <c r="F15">
        <f t="shared" si="9"/>
        <v>1000</v>
      </c>
      <c r="G15">
        <f t="shared" si="10"/>
        <v>750</v>
      </c>
      <c r="H15">
        <f t="shared" si="0"/>
        <v>0.09233393859839763</v>
      </c>
      <c r="I15" s="5">
        <f t="shared" si="1"/>
        <v>-0.0329313857450935</v>
      </c>
      <c r="K15">
        <f t="shared" si="2"/>
        <v>1801</v>
      </c>
      <c r="L15" t="s">
        <v>25</v>
      </c>
      <c r="M15">
        <v>1</v>
      </c>
      <c r="N15" t="s">
        <v>25</v>
      </c>
      <c r="O15">
        <v>1</v>
      </c>
      <c r="P15" t="s">
        <v>25</v>
      </c>
      <c r="Q15">
        <f t="shared" si="3"/>
        <v>0.09233393859839763</v>
      </c>
      <c r="S15">
        <f t="shared" si="4"/>
        <v>1801</v>
      </c>
      <c r="T15" t="s">
        <v>25</v>
      </c>
      <c r="U15">
        <v>2</v>
      </c>
      <c r="V15" t="s">
        <v>25</v>
      </c>
      <c r="W15">
        <v>2</v>
      </c>
      <c r="X15" t="s">
        <v>25</v>
      </c>
      <c r="Y15">
        <f t="shared" si="5"/>
        <v>-0.0329313857450935</v>
      </c>
    </row>
    <row r="16" spans="1:25" ht="13.5">
      <c r="A16" s="7">
        <f aca="true" t="shared" si="13" ref="A16:A21">A15+1</f>
        <v>1802</v>
      </c>
      <c r="B16">
        <f t="shared" si="12"/>
        <v>56.25</v>
      </c>
      <c r="C16">
        <f t="shared" si="6"/>
        <v>40</v>
      </c>
      <c r="D16">
        <f t="shared" si="7"/>
        <v>225000</v>
      </c>
      <c r="E16">
        <f t="shared" si="8"/>
        <v>0.3</v>
      </c>
      <c r="F16">
        <f t="shared" si="9"/>
        <v>1000</v>
      </c>
      <c r="G16">
        <f t="shared" si="10"/>
        <v>750</v>
      </c>
      <c r="H16">
        <f t="shared" si="0"/>
        <v>0.08340849541738815</v>
      </c>
      <c r="I16" s="5">
        <f t="shared" si="1"/>
        <v>-0.034684613036571374</v>
      </c>
      <c r="K16">
        <f t="shared" si="2"/>
        <v>1802</v>
      </c>
      <c r="L16" t="s">
        <v>25</v>
      </c>
      <c r="M16">
        <v>1</v>
      </c>
      <c r="N16" t="s">
        <v>25</v>
      </c>
      <c r="O16">
        <v>1</v>
      </c>
      <c r="P16" t="s">
        <v>25</v>
      </c>
      <c r="Q16">
        <f t="shared" si="3"/>
        <v>0.08340849541738815</v>
      </c>
      <c r="S16">
        <f t="shared" si="4"/>
        <v>1802</v>
      </c>
      <c r="T16" t="s">
        <v>25</v>
      </c>
      <c r="U16">
        <v>2</v>
      </c>
      <c r="V16" t="s">
        <v>25</v>
      </c>
      <c r="W16">
        <v>2</v>
      </c>
      <c r="X16" t="s">
        <v>25</v>
      </c>
      <c r="Y16">
        <f t="shared" si="5"/>
        <v>-0.034684613036571374</v>
      </c>
    </row>
    <row r="17" spans="1:25" ht="13.5">
      <c r="A17" s="7">
        <f t="shared" si="13"/>
        <v>1803</v>
      </c>
      <c r="B17">
        <f t="shared" si="12"/>
        <v>61.875</v>
      </c>
      <c r="C17">
        <f t="shared" si="6"/>
        <v>40</v>
      </c>
      <c r="D17">
        <f t="shared" si="7"/>
        <v>225000</v>
      </c>
      <c r="E17">
        <f t="shared" si="8"/>
        <v>0.3</v>
      </c>
      <c r="F17">
        <f t="shared" si="9"/>
        <v>1000</v>
      </c>
      <c r="G17">
        <f t="shared" si="10"/>
        <v>750</v>
      </c>
      <c r="H17">
        <f t="shared" si="0"/>
        <v>0.07380906574304472</v>
      </c>
      <c r="I17" s="5">
        <f t="shared" si="1"/>
        <v>-0.03590250133533063</v>
      </c>
      <c r="K17">
        <f t="shared" si="2"/>
        <v>1803</v>
      </c>
      <c r="L17" t="s">
        <v>25</v>
      </c>
      <c r="M17">
        <v>1</v>
      </c>
      <c r="N17" t="s">
        <v>25</v>
      </c>
      <c r="O17">
        <v>1</v>
      </c>
      <c r="P17" t="s">
        <v>25</v>
      </c>
      <c r="Q17">
        <f t="shared" si="3"/>
        <v>0.07380906574304472</v>
      </c>
      <c r="S17">
        <f t="shared" si="4"/>
        <v>1803</v>
      </c>
      <c r="T17" t="s">
        <v>25</v>
      </c>
      <c r="U17">
        <v>2</v>
      </c>
      <c r="V17" t="s">
        <v>25</v>
      </c>
      <c r="W17">
        <v>2</v>
      </c>
      <c r="X17" t="s">
        <v>25</v>
      </c>
      <c r="Y17">
        <f t="shared" si="5"/>
        <v>-0.03590250133533063</v>
      </c>
    </row>
    <row r="18" spans="1:25" ht="13.5">
      <c r="A18" s="7">
        <f t="shared" si="13"/>
        <v>1804</v>
      </c>
      <c r="B18">
        <f t="shared" si="12"/>
        <v>67.5</v>
      </c>
      <c r="C18">
        <f t="shared" si="6"/>
        <v>40</v>
      </c>
      <c r="D18">
        <f t="shared" si="7"/>
        <v>225000</v>
      </c>
      <c r="E18">
        <f t="shared" si="8"/>
        <v>0.3</v>
      </c>
      <c r="F18">
        <f t="shared" si="9"/>
        <v>1000</v>
      </c>
      <c r="G18">
        <f t="shared" si="10"/>
        <v>750</v>
      </c>
      <c r="H18">
        <f t="shared" si="0"/>
        <v>0.06361190345564238</v>
      </c>
      <c r="I18" s="5">
        <f t="shared" si="1"/>
        <v>-0.03656266492771136</v>
      </c>
      <c r="K18">
        <f t="shared" si="2"/>
        <v>1804</v>
      </c>
      <c r="L18" t="s">
        <v>25</v>
      </c>
      <c r="M18">
        <v>1</v>
      </c>
      <c r="N18" t="s">
        <v>25</v>
      </c>
      <c r="O18">
        <v>1</v>
      </c>
      <c r="P18" t="s">
        <v>25</v>
      </c>
      <c r="Q18">
        <f t="shared" si="3"/>
        <v>0.06361190345564238</v>
      </c>
      <c r="S18">
        <f t="shared" si="4"/>
        <v>1804</v>
      </c>
      <c r="T18" t="s">
        <v>25</v>
      </c>
      <c r="U18">
        <v>2</v>
      </c>
      <c r="V18" t="s">
        <v>25</v>
      </c>
      <c r="W18">
        <v>2</v>
      </c>
      <c r="X18" t="s">
        <v>25</v>
      </c>
      <c r="Y18">
        <f t="shared" si="5"/>
        <v>-0.03656266492771136</v>
      </c>
    </row>
    <row r="19" spans="1:25" ht="13.5">
      <c r="A19" s="7">
        <f t="shared" si="13"/>
        <v>1805</v>
      </c>
      <c r="B19">
        <f t="shared" si="12"/>
        <v>73.125</v>
      </c>
      <c r="C19">
        <f t="shared" si="6"/>
        <v>40</v>
      </c>
      <c r="D19">
        <f t="shared" si="7"/>
        <v>225000</v>
      </c>
      <c r="E19">
        <f t="shared" si="8"/>
        <v>0.3</v>
      </c>
      <c r="F19">
        <f t="shared" si="9"/>
        <v>1000</v>
      </c>
      <c r="G19">
        <f t="shared" si="10"/>
        <v>750</v>
      </c>
      <c r="H19">
        <f t="shared" si="0"/>
        <v>0.052898829165366215</v>
      </c>
      <c r="I19" s="5">
        <f t="shared" si="1"/>
        <v>-0.0366502829193103</v>
      </c>
      <c r="K19">
        <f t="shared" si="2"/>
        <v>1805</v>
      </c>
      <c r="L19" t="s">
        <v>25</v>
      </c>
      <c r="M19">
        <v>1</v>
      </c>
      <c r="N19" t="s">
        <v>25</v>
      </c>
      <c r="O19">
        <v>1</v>
      </c>
      <c r="P19" t="s">
        <v>25</v>
      </c>
      <c r="Q19">
        <f t="shared" si="3"/>
        <v>0.052898829165366215</v>
      </c>
      <c r="S19">
        <f t="shared" si="4"/>
        <v>1805</v>
      </c>
      <c r="T19" t="s">
        <v>25</v>
      </c>
      <c r="U19">
        <v>2</v>
      </c>
      <c r="V19" t="s">
        <v>25</v>
      </c>
      <c r="W19">
        <v>2</v>
      </c>
      <c r="X19" t="s">
        <v>25</v>
      </c>
      <c r="Y19">
        <f t="shared" si="5"/>
        <v>-0.0366502829193103</v>
      </c>
    </row>
    <row r="20" spans="1:25" ht="13.5">
      <c r="A20" s="7">
        <f t="shared" si="13"/>
        <v>1806</v>
      </c>
      <c r="B20">
        <f t="shared" si="12"/>
        <v>78.75</v>
      </c>
      <c r="C20">
        <f t="shared" si="6"/>
        <v>40</v>
      </c>
      <c r="D20">
        <f t="shared" si="7"/>
        <v>225000</v>
      </c>
      <c r="E20">
        <f t="shared" si="8"/>
        <v>0.3</v>
      </c>
      <c r="F20">
        <f t="shared" si="9"/>
        <v>1000</v>
      </c>
      <c r="G20">
        <f t="shared" si="10"/>
        <v>750</v>
      </c>
      <c r="H20">
        <f t="shared" si="0"/>
        <v>0.041756727755188155</v>
      </c>
      <c r="I20" s="5">
        <f t="shared" si="1"/>
        <v>-0.0361582320093624</v>
      </c>
      <c r="K20">
        <f t="shared" si="2"/>
        <v>1806</v>
      </c>
      <c r="L20" t="s">
        <v>25</v>
      </c>
      <c r="M20">
        <v>1</v>
      </c>
      <c r="N20" t="s">
        <v>25</v>
      </c>
      <c r="O20">
        <v>1</v>
      </c>
      <c r="P20" t="s">
        <v>25</v>
      </c>
      <c r="Q20">
        <f t="shared" si="3"/>
        <v>0.041756727755188155</v>
      </c>
      <c r="S20">
        <f t="shared" si="4"/>
        <v>1806</v>
      </c>
      <c r="T20" t="s">
        <v>25</v>
      </c>
      <c r="U20">
        <v>2</v>
      </c>
      <c r="V20" t="s">
        <v>25</v>
      </c>
      <c r="W20">
        <v>2</v>
      </c>
      <c r="X20" t="s">
        <v>25</v>
      </c>
      <c r="Y20">
        <f t="shared" si="5"/>
        <v>-0.0361582320093624</v>
      </c>
    </row>
    <row r="21" spans="1:25" ht="13.5">
      <c r="A21" s="7">
        <f t="shared" si="13"/>
        <v>1807</v>
      </c>
      <c r="B21">
        <f t="shared" si="12"/>
        <v>84.375</v>
      </c>
      <c r="C21">
        <f t="shared" si="6"/>
        <v>40</v>
      </c>
      <c r="D21">
        <f t="shared" si="7"/>
        <v>225000</v>
      </c>
      <c r="E21">
        <f t="shared" si="8"/>
        <v>0.3</v>
      </c>
      <c r="F21">
        <f t="shared" si="9"/>
        <v>1000</v>
      </c>
      <c r="G21">
        <f t="shared" si="10"/>
        <v>750</v>
      </c>
      <c r="H21">
        <f t="shared" si="0"/>
        <v>0.0302769898053261</v>
      </c>
      <c r="I21" s="5">
        <f t="shared" si="1"/>
        <v>-0.0350871040978169</v>
      </c>
      <c r="K21">
        <f t="shared" si="2"/>
        <v>1807</v>
      </c>
      <c r="L21" t="s">
        <v>25</v>
      </c>
      <c r="M21">
        <v>1</v>
      </c>
      <c r="N21" t="s">
        <v>25</v>
      </c>
      <c r="O21">
        <v>1</v>
      </c>
      <c r="P21" t="s">
        <v>25</v>
      </c>
      <c r="Q21">
        <f t="shared" si="3"/>
        <v>0.0302769898053261</v>
      </c>
      <c r="S21">
        <f t="shared" si="4"/>
        <v>1807</v>
      </c>
      <c r="T21" t="s">
        <v>25</v>
      </c>
      <c r="U21">
        <v>2</v>
      </c>
      <c r="V21" t="s">
        <v>25</v>
      </c>
      <c r="W21">
        <v>2</v>
      </c>
      <c r="X21" t="s">
        <v>25</v>
      </c>
      <c r="Y21">
        <f t="shared" si="5"/>
        <v>-0.0350871040978169</v>
      </c>
    </row>
    <row r="22" spans="1:25" ht="13.5">
      <c r="A22" s="7">
        <v>1236</v>
      </c>
      <c r="B22">
        <f t="shared" si="12"/>
        <v>90</v>
      </c>
      <c r="C22">
        <f t="shared" si="6"/>
        <v>40</v>
      </c>
      <c r="D22">
        <f t="shared" si="7"/>
        <v>225000</v>
      </c>
      <c r="E22">
        <f t="shared" si="8"/>
        <v>0.3</v>
      </c>
      <c r="F22">
        <f t="shared" si="9"/>
        <v>1000</v>
      </c>
      <c r="G22">
        <f t="shared" si="10"/>
        <v>750</v>
      </c>
      <c r="H22">
        <f t="shared" si="0"/>
        <v>0.018554896436320766</v>
      </c>
      <c r="I22" s="5">
        <f t="shared" si="1"/>
        <v>-0.03344511010973415</v>
      </c>
      <c r="K22">
        <f t="shared" si="2"/>
        <v>1236</v>
      </c>
      <c r="L22" t="s">
        <v>25</v>
      </c>
      <c r="M22">
        <v>1</v>
      </c>
      <c r="N22" t="s">
        <v>25</v>
      </c>
      <c r="O22">
        <v>1</v>
      </c>
      <c r="P22" t="s">
        <v>25</v>
      </c>
      <c r="Q22">
        <f t="shared" si="3"/>
        <v>0.018554896436320766</v>
      </c>
      <c r="S22">
        <f t="shared" si="4"/>
        <v>1236</v>
      </c>
      <c r="T22" t="s">
        <v>25</v>
      </c>
      <c r="U22">
        <v>2</v>
      </c>
      <c r="V22" t="s">
        <v>25</v>
      </c>
      <c r="W22">
        <v>2</v>
      </c>
      <c r="X22" t="s">
        <v>25</v>
      </c>
      <c r="Y22">
        <f t="shared" si="5"/>
        <v>-0.03344511010973415</v>
      </c>
    </row>
    <row r="23" spans="1:25" ht="13.5">
      <c r="A23" s="7">
        <f>A22+1</f>
        <v>1237</v>
      </c>
      <c r="B23">
        <f t="shared" si="12"/>
        <v>95.625</v>
      </c>
      <c r="C23">
        <f t="shared" si="6"/>
        <v>40</v>
      </c>
      <c r="D23">
        <f t="shared" si="7"/>
        <v>225000</v>
      </c>
      <c r="E23">
        <f t="shared" si="8"/>
        <v>0.3</v>
      </c>
      <c r="F23">
        <f t="shared" si="9"/>
        <v>1000</v>
      </c>
      <c r="G23">
        <f t="shared" si="10"/>
        <v>750</v>
      </c>
      <c r="H23">
        <f t="shared" si="0"/>
        <v>0.006688947950451855</v>
      </c>
      <c r="I23" s="5">
        <f t="shared" si="1"/>
        <v>-0.031247873355960527</v>
      </c>
      <c r="K23">
        <f t="shared" si="2"/>
        <v>1237</v>
      </c>
      <c r="L23" t="s">
        <v>25</v>
      </c>
      <c r="M23">
        <v>1</v>
      </c>
      <c r="N23" t="s">
        <v>25</v>
      </c>
      <c r="O23">
        <v>1</v>
      </c>
      <c r="P23" t="s">
        <v>25</v>
      </c>
      <c r="Q23">
        <f t="shared" si="3"/>
        <v>0.006688947950451855</v>
      </c>
      <c r="S23">
        <f t="shared" si="4"/>
        <v>1237</v>
      </c>
      <c r="T23" t="s">
        <v>25</v>
      </c>
      <c r="U23">
        <v>2</v>
      </c>
      <c r="V23" t="s">
        <v>25</v>
      </c>
      <c r="W23">
        <v>2</v>
      </c>
      <c r="X23" t="s">
        <v>25</v>
      </c>
      <c r="Y23">
        <f t="shared" si="5"/>
        <v>-0.031247873355960527</v>
      </c>
    </row>
    <row r="24" spans="1:25" ht="13.5">
      <c r="A24" s="7">
        <f aca="true" t="shared" si="14" ref="A24:A29">A23+1</f>
        <v>1238</v>
      </c>
      <c r="B24">
        <f t="shared" si="12"/>
        <v>101.25</v>
      </c>
      <c r="C24">
        <f t="shared" si="6"/>
        <v>40</v>
      </c>
      <c r="D24">
        <f t="shared" si="7"/>
        <v>225000</v>
      </c>
      <c r="E24">
        <f t="shared" si="8"/>
        <v>0.3</v>
      </c>
      <c r="F24">
        <f t="shared" si="9"/>
        <v>1000</v>
      </c>
      <c r="G24">
        <f t="shared" si="10"/>
        <v>750</v>
      </c>
      <c r="H24">
        <f t="shared" si="0"/>
        <v>-0.005219862390194129</v>
      </c>
      <c r="I24" s="5">
        <f t="shared" si="1"/>
        <v>-0.028518117598565124</v>
      </c>
      <c r="K24">
        <f t="shared" si="2"/>
        <v>1238</v>
      </c>
      <c r="L24" t="s">
        <v>25</v>
      </c>
      <c r="M24">
        <v>1</v>
      </c>
      <c r="N24" t="s">
        <v>25</v>
      </c>
      <c r="O24">
        <v>1</v>
      </c>
      <c r="P24" t="s">
        <v>25</v>
      </c>
      <c r="Q24">
        <f t="shared" si="3"/>
        <v>-0.005219862390194129</v>
      </c>
      <c r="S24">
        <f t="shared" si="4"/>
        <v>1238</v>
      </c>
      <c r="T24" t="s">
        <v>25</v>
      </c>
      <c r="U24">
        <v>2</v>
      </c>
      <c r="V24" t="s">
        <v>25</v>
      </c>
      <c r="W24">
        <v>2</v>
      </c>
      <c r="X24" t="s">
        <v>25</v>
      </c>
      <c r="Y24">
        <f t="shared" si="5"/>
        <v>-0.028518117598565124</v>
      </c>
    </row>
    <row r="25" spans="1:25" ht="13.5">
      <c r="A25" s="7">
        <f t="shared" si="14"/>
        <v>1239</v>
      </c>
      <c r="B25">
        <f t="shared" si="12"/>
        <v>106.875</v>
      </c>
      <c r="C25">
        <f t="shared" si="6"/>
        <v>40</v>
      </c>
      <c r="D25">
        <f t="shared" si="7"/>
        <v>225000</v>
      </c>
      <c r="E25">
        <f t="shared" si="8"/>
        <v>0.3</v>
      </c>
      <c r="F25">
        <f t="shared" si="9"/>
        <v>1000</v>
      </c>
      <c r="G25">
        <f t="shared" si="10"/>
        <v>750</v>
      </c>
      <c r="H25">
        <f t="shared" si="0"/>
        <v>-0.01706882705449022</v>
      </c>
      <c r="I25" s="5">
        <f t="shared" si="1"/>
        <v>-0.025285256719464463</v>
      </c>
      <c r="K25">
        <f t="shared" si="2"/>
        <v>1239</v>
      </c>
      <c r="L25" t="s">
        <v>25</v>
      </c>
      <c r="M25">
        <v>1</v>
      </c>
      <c r="N25" t="s">
        <v>25</v>
      </c>
      <c r="O25">
        <v>1</v>
      </c>
      <c r="P25" t="s">
        <v>25</v>
      </c>
      <c r="Q25">
        <f t="shared" si="3"/>
        <v>-0.01706882705449022</v>
      </c>
      <c r="S25">
        <f t="shared" si="4"/>
        <v>1239</v>
      </c>
      <c r="T25" t="s">
        <v>25</v>
      </c>
      <c r="U25">
        <v>2</v>
      </c>
      <c r="V25" t="s">
        <v>25</v>
      </c>
      <c r="W25">
        <v>2</v>
      </c>
      <c r="X25" t="s">
        <v>25</v>
      </c>
      <c r="Y25">
        <f t="shared" si="5"/>
        <v>-0.025285256719464463</v>
      </c>
    </row>
    <row r="26" spans="1:25" ht="13.5">
      <c r="A26" s="7">
        <f t="shared" si="14"/>
        <v>1240</v>
      </c>
      <c r="B26">
        <f t="shared" si="12"/>
        <v>112.5</v>
      </c>
      <c r="C26">
        <f t="shared" si="6"/>
        <v>40</v>
      </c>
      <c r="D26">
        <f t="shared" si="7"/>
        <v>225000</v>
      </c>
      <c r="E26">
        <f t="shared" si="8"/>
        <v>0.3</v>
      </c>
      <c r="F26">
        <f t="shared" si="9"/>
        <v>1000</v>
      </c>
      <c r="G26">
        <f t="shared" si="10"/>
        <v>750</v>
      </c>
      <c r="H26">
        <f t="shared" si="0"/>
        <v>-0.028754351875167988</v>
      </c>
      <c r="I26" s="5">
        <f t="shared" si="1"/>
        <v>-0.021584894468907347</v>
      </c>
      <c r="K26">
        <f t="shared" si="2"/>
        <v>1240</v>
      </c>
      <c r="L26" t="s">
        <v>25</v>
      </c>
      <c r="M26">
        <v>1</v>
      </c>
      <c r="N26" t="s">
        <v>25</v>
      </c>
      <c r="O26">
        <v>1</v>
      </c>
      <c r="P26" t="s">
        <v>25</v>
      </c>
      <c r="Q26">
        <f t="shared" si="3"/>
        <v>-0.028754351875167988</v>
      </c>
      <c r="S26">
        <f t="shared" si="4"/>
        <v>1240</v>
      </c>
      <c r="T26" t="s">
        <v>25</v>
      </c>
      <c r="U26">
        <v>2</v>
      </c>
      <c r="V26" t="s">
        <v>25</v>
      </c>
      <c r="W26">
        <v>2</v>
      </c>
      <c r="X26" t="s">
        <v>25</v>
      </c>
      <c r="Y26">
        <f t="shared" si="5"/>
        <v>-0.021584894468907347</v>
      </c>
    </row>
    <row r="27" spans="1:25" ht="13.5">
      <c r="A27" s="7">
        <f t="shared" si="14"/>
        <v>1241</v>
      </c>
      <c r="B27">
        <f t="shared" si="12"/>
        <v>118.125</v>
      </c>
      <c r="C27">
        <f t="shared" si="6"/>
        <v>40</v>
      </c>
      <c r="D27">
        <f t="shared" si="7"/>
        <v>225000</v>
      </c>
      <c r="E27">
        <f t="shared" si="8"/>
        <v>0.3</v>
      </c>
      <c r="F27">
        <f t="shared" si="9"/>
        <v>1000</v>
      </c>
      <c r="G27">
        <f t="shared" si="10"/>
        <v>750</v>
      </c>
      <c r="H27">
        <f t="shared" si="0"/>
        <v>-0.040172827913475054</v>
      </c>
      <c r="I27" s="5">
        <f t="shared" si="1"/>
        <v>-0.017458244168235777</v>
      </c>
      <c r="K27">
        <f t="shared" si="2"/>
        <v>1241</v>
      </c>
      <c r="L27" t="s">
        <v>25</v>
      </c>
      <c r="M27">
        <v>1</v>
      </c>
      <c r="N27" t="s">
        <v>25</v>
      </c>
      <c r="O27">
        <v>1</v>
      </c>
      <c r="P27" t="s">
        <v>25</v>
      </c>
      <c r="Q27">
        <f t="shared" si="3"/>
        <v>-0.040172827913475054</v>
      </c>
      <c r="S27">
        <f t="shared" si="4"/>
        <v>1241</v>
      </c>
      <c r="T27" t="s">
        <v>25</v>
      </c>
      <c r="U27">
        <v>2</v>
      </c>
      <c r="V27" t="s">
        <v>25</v>
      </c>
      <c r="W27">
        <v>2</v>
      </c>
      <c r="X27" t="s">
        <v>25</v>
      </c>
      <c r="Y27">
        <f t="shared" si="5"/>
        <v>-0.017458244168235777</v>
      </c>
    </row>
    <row r="28" spans="1:25" ht="13.5">
      <c r="A28" s="7">
        <f t="shared" si="14"/>
        <v>1242</v>
      </c>
      <c r="B28">
        <f t="shared" si="12"/>
        <v>123.75</v>
      </c>
      <c r="C28">
        <f t="shared" si="6"/>
        <v>40</v>
      </c>
      <c r="D28">
        <f t="shared" si="7"/>
        <v>225000</v>
      </c>
      <c r="E28">
        <f t="shared" si="8"/>
        <v>0.3</v>
      </c>
      <c r="F28">
        <f t="shared" si="9"/>
        <v>1000</v>
      </c>
      <c r="G28">
        <f t="shared" si="10"/>
        <v>750</v>
      </c>
      <c r="H28">
        <f t="shared" si="0"/>
        <v>-0.05122154163690218</v>
      </c>
      <c r="I28" s="5">
        <f t="shared" si="1"/>
        <v>-0.012951479433656817</v>
      </c>
      <c r="K28">
        <f t="shared" si="2"/>
        <v>1242</v>
      </c>
      <c r="L28" t="s">
        <v>25</v>
      </c>
      <c r="M28">
        <v>1</v>
      </c>
      <c r="N28" t="s">
        <v>25</v>
      </c>
      <c r="O28">
        <v>1</v>
      </c>
      <c r="P28" t="s">
        <v>25</v>
      </c>
      <c r="Q28">
        <f t="shared" si="3"/>
        <v>-0.05122154163690218</v>
      </c>
      <c r="S28">
        <f t="shared" si="4"/>
        <v>1242</v>
      </c>
      <c r="T28" t="s">
        <v>25</v>
      </c>
      <c r="U28">
        <v>2</v>
      </c>
      <c r="V28" t="s">
        <v>25</v>
      </c>
      <c r="W28">
        <v>2</v>
      </c>
      <c r="X28" t="s">
        <v>25</v>
      </c>
      <c r="Y28">
        <f t="shared" si="5"/>
        <v>-0.012951479433656817</v>
      </c>
    </row>
    <row r="29" spans="1:25" ht="13.5">
      <c r="A29" s="7">
        <f t="shared" si="14"/>
        <v>1243</v>
      </c>
      <c r="B29">
        <f t="shared" si="12"/>
        <v>129.375</v>
      </c>
      <c r="C29">
        <f t="shared" si="6"/>
        <v>40</v>
      </c>
      <c r="D29">
        <f t="shared" si="7"/>
        <v>225000</v>
      </c>
      <c r="E29">
        <f t="shared" si="8"/>
        <v>0.3</v>
      </c>
      <c r="F29">
        <f t="shared" si="9"/>
        <v>1000</v>
      </c>
      <c r="G29">
        <f t="shared" si="10"/>
        <v>750</v>
      </c>
      <c r="H29">
        <f t="shared" si="0"/>
        <v>-0.06179961628692969</v>
      </c>
      <c r="I29" s="5">
        <f t="shared" si="1"/>
        <v>-0.00811502795409811</v>
      </c>
      <c r="K29">
        <f t="shared" si="2"/>
        <v>1243</v>
      </c>
      <c r="L29" t="s">
        <v>25</v>
      </c>
      <c r="M29">
        <v>1</v>
      </c>
      <c r="N29" t="s">
        <v>25</v>
      </c>
      <c r="O29">
        <v>1</v>
      </c>
      <c r="P29" t="s">
        <v>25</v>
      </c>
      <c r="Q29">
        <f t="shared" si="3"/>
        <v>-0.06179961628692969</v>
      </c>
      <c r="S29">
        <f t="shared" si="4"/>
        <v>1243</v>
      </c>
      <c r="T29" t="s">
        <v>25</v>
      </c>
      <c r="U29">
        <v>2</v>
      </c>
      <c r="V29" t="s">
        <v>25</v>
      </c>
      <c r="W29">
        <v>2</v>
      </c>
      <c r="X29" t="s">
        <v>25</v>
      </c>
      <c r="Y29">
        <f t="shared" si="5"/>
        <v>-0.00811502795409811</v>
      </c>
    </row>
    <row r="30" spans="1:25" ht="13.5">
      <c r="A30" s="7">
        <v>578</v>
      </c>
      <c r="B30">
        <f t="shared" si="12"/>
        <v>135</v>
      </c>
      <c r="C30">
        <f t="shared" si="6"/>
        <v>40</v>
      </c>
      <c r="D30">
        <f t="shared" si="7"/>
        <v>225000</v>
      </c>
      <c r="E30">
        <f t="shared" si="8"/>
        <v>0.3</v>
      </c>
      <c r="F30">
        <f t="shared" si="9"/>
        <v>1000</v>
      </c>
      <c r="G30">
        <f t="shared" si="10"/>
        <v>750</v>
      </c>
      <c r="H30">
        <f t="shared" si="0"/>
        <v>-0.07180897614304102</v>
      </c>
      <c r="I30" s="5">
        <f t="shared" si="1"/>
        <v>-0.003002821080784965</v>
      </c>
      <c r="K30">
        <f t="shared" si="2"/>
        <v>578</v>
      </c>
      <c r="L30" t="s">
        <v>25</v>
      </c>
      <c r="M30">
        <v>1</v>
      </c>
      <c r="N30" t="s">
        <v>25</v>
      </c>
      <c r="O30">
        <v>1</v>
      </c>
      <c r="P30" t="s">
        <v>25</v>
      </c>
      <c r="Q30">
        <f t="shared" si="3"/>
        <v>-0.07180897614304102</v>
      </c>
      <c r="S30">
        <f t="shared" si="4"/>
        <v>578</v>
      </c>
      <c r="T30" t="s">
        <v>25</v>
      </c>
      <c r="U30">
        <v>2</v>
      </c>
      <c r="V30" t="s">
        <v>25</v>
      </c>
      <c r="W30">
        <v>2</v>
      </c>
      <c r="X30" t="s">
        <v>25</v>
      </c>
      <c r="Y30">
        <f t="shared" si="5"/>
        <v>-0.003002821080784965</v>
      </c>
    </row>
    <row r="31" spans="1:25" ht="13.5">
      <c r="A31" s="7">
        <v>580</v>
      </c>
      <c r="B31">
        <f t="shared" si="12"/>
        <v>140.625</v>
      </c>
      <c r="C31">
        <f t="shared" si="6"/>
        <v>40</v>
      </c>
      <c r="D31">
        <f t="shared" si="7"/>
        <v>225000</v>
      </c>
      <c r="E31">
        <f t="shared" si="8"/>
        <v>0.3</v>
      </c>
      <c r="F31">
        <f t="shared" si="9"/>
        <v>1000</v>
      </c>
      <c r="G31">
        <f t="shared" si="10"/>
        <v>750</v>
      </c>
      <c r="H31">
        <f t="shared" si="0"/>
        <v>-0.08115532428233801</v>
      </c>
      <c r="I31" s="5">
        <f t="shared" si="1"/>
        <v>0.0023284875417666356</v>
      </c>
      <c r="K31">
        <f t="shared" si="2"/>
        <v>580</v>
      </c>
      <c r="L31" t="s">
        <v>25</v>
      </c>
      <c r="M31">
        <v>1</v>
      </c>
      <c r="N31" t="s">
        <v>25</v>
      </c>
      <c r="O31">
        <v>1</v>
      </c>
      <c r="P31" t="s">
        <v>25</v>
      </c>
      <c r="Q31">
        <f t="shared" si="3"/>
        <v>-0.08115532428233801</v>
      </c>
      <c r="S31">
        <f t="shared" si="4"/>
        <v>580</v>
      </c>
      <c r="T31" t="s">
        <v>25</v>
      </c>
      <c r="U31">
        <v>2</v>
      </c>
      <c r="V31" t="s">
        <v>25</v>
      </c>
      <c r="W31">
        <v>2</v>
      </c>
      <c r="X31" t="s">
        <v>25</v>
      </c>
      <c r="Y31">
        <f t="shared" si="5"/>
        <v>0.0023284875417666356</v>
      </c>
    </row>
    <row r="32" spans="1:25" ht="13.5">
      <c r="A32" s="7">
        <f aca="true" t="shared" si="15" ref="A32:A37">A31+1</f>
        <v>581</v>
      </c>
      <c r="B32">
        <f t="shared" si="12"/>
        <v>146.25</v>
      </c>
      <c r="C32">
        <f t="shared" si="6"/>
        <v>40</v>
      </c>
      <c r="D32">
        <f t="shared" si="7"/>
        <v>225000</v>
      </c>
      <c r="E32">
        <f t="shared" si="8"/>
        <v>0.3</v>
      </c>
      <c r="F32">
        <f t="shared" si="9"/>
        <v>1000</v>
      </c>
      <c r="G32">
        <f t="shared" si="10"/>
        <v>750</v>
      </c>
      <c r="H32">
        <f t="shared" si="0"/>
        <v>-0.08974912342084565</v>
      </c>
      <c r="I32" s="5">
        <f t="shared" si="1"/>
        <v>0.007820320859598114</v>
      </c>
      <c r="K32">
        <f t="shared" si="2"/>
        <v>581</v>
      </c>
      <c r="L32" t="s">
        <v>25</v>
      </c>
      <c r="M32">
        <v>1</v>
      </c>
      <c r="N32" t="s">
        <v>25</v>
      </c>
      <c r="O32">
        <v>1</v>
      </c>
      <c r="P32" t="s">
        <v>25</v>
      </c>
      <c r="Q32">
        <f t="shared" si="3"/>
        <v>-0.08974912342084565</v>
      </c>
      <c r="S32">
        <f t="shared" si="4"/>
        <v>581</v>
      </c>
      <c r="T32" t="s">
        <v>25</v>
      </c>
      <c r="U32">
        <v>2</v>
      </c>
      <c r="V32" t="s">
        <v>25</v>
      </c>
      <c r="W32">
        <v>2</v>
      </c>
      <c r="X32" t="s">
        <v>25</v>
      </c>
      <c r="Y32">
        <f t="shared" si="5"/>
        <v>0.007820320859598114</v>
      </c>
    </row>
    <row r="33" spans="1:25" ht="13.5">
      <c r="A33" s="7">
        <f t="shared" si="15"/>
        <v>582</v>
      </c>
      <c r="B33">
        <f t="shared" si="12"/>
        <v>151.875</v>
      </c>
      <c r="C33">
        <f t="shared" si="6"/>
        <v>40</v>
      </c>
      <c r="D33">
        <f t="shared" si="7"/>
        <v>225000</v>
      </c>
      <c r="E33">
        <f t="shared" si="8"/>
        <v>0.3</v>
      </c>
      <c r="F33">
        <f t="shared" si="9"/>
        <v>1000</v>
      </c>
      <c r="G33">
        <f t="shared" si="10"/>
        <v>750</v>
      </c>
      <c r="H33">
        <f t="shared" si="0"/>
        <v>-0.0975065685318946</v>
      </c>
      <c r="I33" s="5">
        <f t="shared" si="1"/>
        <v>0.013412981408394468</v>
      </c>
      <c r="K33">
        <f t="shared" si="2"/>
        <v>582</v>
      </c>
      <c r="L33" t="s">
        <v>25</v>
      </c>
      <c r="M33">
        <v>1</v>
      </c>
      <c r="N33" t="s">
        <v>25</v>
      </c>
      <c r="O33">
        <v>1</v>
      </c>
      <c r="P33" t="s">
        <v>25</v>
      </c>
      <c r="Q33">
        <f t="shared" si="3"/>
        <v>-0.0975065685318946</v>
      </c>
      <c r="S33">
        <f t="shared" si="4"/>
        <v>582</v>
      </c>
      <c r="T33" t="s">
        <v>25</v>
      </c>
      <c r="U33">
        <v>2</v>
      </c>
      <c r="V33" t="s">
        <v>25</v>
      </c>
      <c r="W33">
        <v>2</v>
      </c>
      <c r="X33" t="s">
        <v>25</v>
      </c>
      <c r="Y33">
        <f t="shared" si="5"/>
        <v>0.013412981408394468</v>
      </c>
    </row>
    <row r="34" spans="1:25" ht="13.5">
      <c r="A34" s="7">
        <f t="shared" si="15"/>
        <v>583</v>
      </c>
      <c r="B34">
        <f t="shared" si="12"/>
        <v>157.5</v>
      </c>
      <c r="C34">
        <f t="shared" si="6"/>
        <v>40</v>
      </c>
      <c r="D34">
        <f t="shared" si="7"/>
        <v>225000</v>
      </c>
      <c r="E34">
        <f t="shared" si="8"/>
        <v>0.3</v>
      </c>
      <c r="F34">
        <f t="shared" si="9"/>
        <v>1000</v>
      </c>
      <c r="G34">
        <f t="shared" si="10"/>
        <v>750</v>
      </c>
      <c r="H34">
        <f t="shared" si="0"/>
        <v>-0.1043505391960662</v>
      </c>
      <c r="I34" s="5">
        <f t="shared" si="1"/>
        <v>0.01904644532544512</v>
      </c>
      <c r="K34">
        <f t="shared" si="2"/>
        <v>583</v>
      </c>
      <c r="L34" t="s">
        <v>25</v>
      </c>
      <c r="M34">
        <v>1</v>
      </c>
      <c r="N34" t="s">
        <v>25</v>
      </c>
      <c r="O34">
        <v>1</v>
      </c>
      <c r="P34" t="s">
        <v>25</v>
      </c>
      <c r="Q34">
        <f t="shared" si="3"/>
        <v>-0.1043505391960662</v>
      </c>
      <c r="S34">
        <f t="shared" si="4"/>
        <v>583</v>
      </c>
      <c r="T34" t="s">
        <v>25</v>
      </c>
      <c r="U34">
        <v>2</v>
      </c>
      <c r="V34" t="s">
        <v>25</v>
      </c>
      <c r="W34">
        <v>2</v>
      </c>
      <c r="X34" t="s">
        <v>25</v>
      </c>
      <c r="Y34">
        <f t="shared" si="5"/>
        <v>0.01904644532544512</v>
      </c>
    </row>
    <row r="35" spans="1:25" ht="13.5">
      <c r="A35" s="7">
        <f t="shared" si="15"/>
        <v>584</v>
      </c>
      <c r="B35">
        <f t="shared" si="12"/>
        <v>163.125</v>
      </c>
      <c r="C35">
        <f t="shared" si="6"/>
        <v>40</v>
      </c>
      <c r="D35">
        <f t="shared" si="7"/>
        <v>225000</v>
      </c>
      <c r="E35">
        <f t="shared" si="8"/>
        <v>0.3</v>
      </c>
      <c r="F35">
        <f t="shared" si="9"/>
        <v>1000</v>
      </c>
      <c r="G35">
        <f t="shared" si="10"/>
        <v>750</v>
      </c>
      <c r="H35">
        <f t="shared" si="0"/>
        <v>-0.11021151907096399</v>
      </c>
      <c r="I35" s="5">
        <f t="shared" si="1"/>
        <v>0.024661134812239374</v>
      </c>
      <c r="K35">
        <f t="shared" si="2"/>
        <v>584</v>
      </c>
      <c r="L35" t="s">
        <v>25</v>
      </c>
      <c r="M35">
        <v>1</v>
      </c>
      <c r="N35" t="s">
        <v>25</v>
      </c>
      <c r="O35">
        <v>1</v>
      </c>
      <c r="P35" t="s">
        <v>25</v>
      </c>
      <c r="Q35">
        <f t="shared" si="3"/>
        <v>-0.11021151907096399</v>
      </c>
      <c r="S35">
        <f t="shared" si="4"/>
        <v>584</v>
      </c>
      <c r="T35" t="s">
        <v>25</v>
      </c>
      <c r="U35">
        <v>2</v>
      </c>
      <c r="V35" t="s">
        <v>25</v>
      </c>
      <c r="W35">
        <v>2</v>
      </c>
      <c r="X35" t="s">
        <v>25</v>
      </c>
      <c r="Y35">
        <f t="shared" si="5"/>
        <v>0.024661134812239374</v>
      </c>
    </row>
    <row r="36" spans="1:25" ht="13.5">
      <c r="A36" s="7">
        <f t="shared" si="15"/>
        <v>585</v>
      </c>
      <c r="B36">
        <f t="shared" si="12"/>
        <v>168.75</v>
      </c>
      <c r="C36">
        <f t="shared" si="6"/>
        <v>40</v>
      </c>
      <c r="D36">
        <f t="shared" si="7"/>
        <v>225000</v>
      </c>
      <c r="E36">
        <f t="shared" si="8"/>
        <v>0.3</v>
      </c>
      <c r="F36">
        <f t="shared" si="9"/>
        <v>1000</v>
      </c>
      <c r="G36">
        <f t="shared" si="10"/>
        <v>750</v>
      </c>
      <c r="H36">
        <f t="shared" si="0"/>
        <v>-0.11502846949949824</v>
      </c>
      <c r="I36" s="5">
        <f t="shared" si="1"/>
        <v>0.030198657253383176</v>
      </c>
      <c r="K36">
        <f t="shared" si="2"/>
        <v>585</v>
      </c>
      <c r="L36" t="s">
        <v>25</v>
      </c>
      <c r="M36">
        <v>1</v>
      </c>
      <c r="N36" t="s">
        <v>25</v>
      </c>
      <c r="O36">
        <v>1</v>
      </c>
      <c r="P36" t="s">
        <v>25</v>
      </c>
      <c r="Q36">
        <f t="shared" si="3"/>
        <v>-0.11502846949949824</v>
      </c>
      <c r="S36">
        <f t="shared" si="4"/>
        <v>585</v>
      </c>
      <c r="T36" t="s">
        <v>25</v>
      </c>
      <c r="U36">
        <v>2</v>
      </c>
      <c r="V36" t="s">
        <v>25</v>
      </c>
      <c r="W36">
        <v>2</v>
      </c>
      <c r="X36" t="s">
        <v>25</v>
      </c>
      <c r="Y36">
        <f t="shared" si="5"/>
        <v>0.030198657253383176</v>
      </c>
    </row>
    <row r="37" spans="1:25" ht="13.5">
      <c r="A37" s="7">
        <f t="shared" si="15"/>
        <v>586</v>
      </c>
      <c r="B37">
        <f t="shared" si="12"/>
        <v>174.375</v>
      </c>
      <c r="C37">
        <f t="shared" si="6"/>
        <v>40</v>
      </c>
      <c r="D37">
        <f t="shared" si="7"/>
        <v>225000</v>
      </c>
      <c r="E37">
        <f t="shared" si="8"/>
        <v>0.3</v>
      </c>
      <c r="F37">
        <f t="shared" si="9"/>
        <v>1000</v>
      </c>
      <c r="G37">
        <f t="shared" si="10"/>
        <v>750</v>
      </c>
      <c r="H37">
        <f t="shared" si="0"/>
        <v>-0.11874964412084953</v>
      </c>
      <c r="I37" s="5">
        <f t="shared" si="1"/>
        <v>0.03560250017366265</v>
      </c>
      <c r="K37">
        <f t="shared" si="2"/>
        <v>586</v>
      </c>
      <c r="L37" t="s">
        <v>25</v>
      </c>
      <c r="M37">
        <v>1</v>
      </c>
      <c r="N37" t="s">
        <v>25</v>
      </c>
      <c r="O37">
        <v>1</v>
      </c>
      <c r="P37" t="s">
        <v>25</v>
      </c>
      <c r="Q37">
        <f t="shared" si="3"/>
        <v>-0.11874964412084953</v>
      </c>
      <c r="S37">
        <f t="shared" si="4"/>
        <v>586</v>
      </c>
      <c r="T37" t="s">
        <v>25</v>
      </c>
      <c r="U37">
        <v>2</v>
      </c>
      <c r="V37" t="s">
        <v>25</v>
      </c>
      <c r="W37">
        <v>2</v>
      </c>
      <c r="X37" t="s">
        <v>25</v>
      </c>
      <c r="Y37">
        <f t="shared" si="5"/>
        <v>0.03560250017366265</v>
      </c>
    </row>
    <row r="38" spans="1:25" ht="13.5">
      <c r="A38" s="7">
        <v>579</v>
      </c>
      <c r="B38">
        <f t="shared" si="12"/>
        <v>180</v>
      </c>
      <c r="C38">
        <f t="shared" si="6"/>
        <v>40</v>
      </c>
      <c r="D38">
        <f t="shared" si="7"/>
        <v>225000</v>
      </c>
      <c r="E38">
        <f t="shared" si="8"/>
        <v>0.3</v>
      </c>
      <c r="F38">
        <f t="shared" si="9"/>
        <v>1000</v>
      </c>
      <c r="G38">
        <f t="shared" si="10"/>
        <v>750</v>
      </c>
      <c r="H38">
        <f>(F38*((1+E38)/D38)*((C38/(2*3.141592654))^0.5)*(3-4*E38-COS(B38*0.017453292))*COS(0.5*B38*0.017453292))+G38*((1-E38*E38)/D38)*C38*COS(B38*0.017453292)</f>
        <v>-0.12133333142322704</v>
      </c>
      <c r="I38" s="5">
        <f>(F38*((1+E38)/D38)*((C38/(2*3.141592654))^0.5)*(3-4*E38-COS(B38*0.017453292))*SIN(0.5*B38*0.017453292))-G38*((1+E38)/D38)*E38*C38*SIN(B38*0.017453292)</f>
        <v>0.040818672375791884</v>
      </c>
      <c r="K38">
        <f>A38</f>
        <v>579</v>
      </c>
      <c r="L38" t="s">
        <v>25</v>
      </c>
      <c r="M38">
        <v>1</v>
      </c>
      <c r="N38" t="s">
        <v>25</v>
      </c>
      <c r="O38">
        <v>1</v>
      </c>
      <c r="P38" t="s">
        <v>25</v>
      </c>
      <c r="Q38">
        <f>H38</f>
        <v>-0.12133333142322704</v>
      </c>
      <c r="S38">
        <f>K38</f>
        <v>579</v>
      </c>
      <c r="T38" t="s">
        <v>25</v>
      </c>
      <c r="U38">
        <v>2</v>
      </c>
      <c r="V38" t="s">
        <v>25</v>
      </c>
      <c r="W38">
        <v>2</v>
      </c>
      <c r="X38" t="s">
        <v>25</v>
      </c>
      <c r="Y38">
        <f>I38</f>
        <v>0.040818672375791884</v>
      </c>
    </row>
    <row r="39" spans="1:9" ht="13.5">
      <c r="A39" s="7"/>
      <c r="I39" s="5"/>
    </row>
    <row r="40" spans="1:9" ht="13.5">
      <c r="A40" s="7"/>
      <c r="I40" s="5"/>
    </row>
    <row r="41" spans="1:9" ht="13.5">
      <c r="A41" s="7"/>
      <c r="I41" s="5"/>
    </row>
    <row r="42" spans="1:9" ht="13.5">
      <c r="A42" s="7"/>
      <c r="I42" s="5"/>
    </row>
    <row r="43" spans="1:9" ht="13.5">
      <c r="A43" s="7"/>
      <c r="I43" s="5"/>
    </row>
    <row r="44" spans="1:9" ht="13.5">
      <c r="A44" s="7"/>
      <c r="I44" s="5"/>
    </row>
    <row r="45" spans="1:9" ht="13.5">
      <c r="A45" s="7"/>
      <c r="I45" s="5"/>
    </row>
    <row r="46" spans="1:9" ht="13.5">
      <c r="A46" s="7"/>
      <c r="I46" s="5"/>
    </row>
    <row r="47" spans="1:9" ht="13.5">
      <c r="A47" s="7"/>
      <c r="I47" s="5"/>
    </row>
    <row r="48" spans="1:9" ht="13.5">
      <c r="A48" s="7"/>
      <c r="I48" s="5"/>
    </row>
    <row r="49" spans="1:9" ht="13.5">
      <c r="A49" s="7"/>
      <c r="I49" s="5"/>
    </row>
    <row r="50" spans="1:9" ht="13.5">
      <c r="A50" s="7"/>
      <c r="I50" s="5"/>
    </row>
    <row r="51" spans="1:9" ht="13.5">
      <c r="A51" s="7"/>
      <c r="I51" s="5"/>
    </row>
    <row r="52" spans="1:9" ht="13.5">
      <c r="A52" s="7"/>
      <c r="I52" s="5"/>
    </row>
    <row r="53" spans="1:9" ht="13.5">
      <c r="A53" s="7"/>
      <c r="I53" s="5"/>
    </row>
    <row r="54" spans="1:9" ht="13.5">
      <c r="A54" s="7"/>
      <c r="I54" s="5"/>
    </row>
    <row r="55" spans="1:9" ht="13.5">
      <c r="A55" s="7"/>
      <c r="I55" s="5"/>
    </row>
    <row r="56" spans="1:9" ht="13.5">
      <c r="A56" s="7"/>
      <c r="I56" s="5"/>
    </row>
    <row r="57" spans="1:9" ht="13.5">
      <c r="A57" s="7"/>
      <c r="I57" s="5"/>
    </row>
    <row r="58" spans="1:9" ht="13.5">
      <c r="A58" s="7"/>
      <c r="I58" s="5"/>
    </row>
    <row r="59" spans="1:9" ht="13.5">
      <c r="A59" s="7"/>
      <c r="I59" s="5"/>
    </row>
    <row r="60" spans="1:9" ht="13.5">
      <c r="A60" s="7"/>
      <c r="I60" s="5"/>
    </row>
    <row r="61" spans="1:9" ht="13.5">
      <c r="A61" s="7"/>
      <c r="I61" s="5"/>
    </row>
    <row r="62" spans="1:9" ht="13.5">
      <c r="A62" s="7"/>
      <c r="I62" s="5"/>
    </row>
    <row r="63" spans="1:9" ht="13.5">
      <c r="A63" s="7"/>
      <c r="I63" s="5"/>
    </row>
    <row r="64" spans="1:9" ht="13.5">
      <c r="A64" s="7"/>
      <c r="I64" s="5"/>
    </row>
    <row r="65" spans="1:9" ht="13.5">
      <c r="A65" s="7"/>
      <c r="I65" s="5"/>
    </row>
    <row r="66" spans="1:9" ht="13.5">
      <c r="A66" s="7"/>
      <c r="I66" s="5"/>
    </row>
    <row r="67" spans="1:9" ht="13.5">
      <c r="A67" s="7"/>
      <c r="I67" s="5"/>
    </row>
    <row r="68" spans="1:9" ht="13.5">
      <c r="A68" s="7"/>
      <c r="I68" s="5"/>
    </row>
    <row r="69" spans="1:9" ht="13.5">
      <c r="A69" s="7"/>
      <c r="I69" s="5"/>
    </row>
    <row r="70" spans="1:9" ht="13.5">
      <c r="A70" s="7"/>
      <c r="I70" s="5"/>
    </row>
    <row r="71" ht="15.75">
      <c r="A71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zoomScalePageLayoutView="0" workbookViewId="0" topLeftCell="A58">
      <selection activeCell="E26" sqref="E26"/>
    </sheetView>
  </sheetViews>
  <sheetFormatPr defaultColWidth="9.140625" defaultRowHeight="12.75"/>
  <cols>
    <col min="8" max="9" width="12.421875" style="0" bestFit="1" customWidth="1"/>
  </cols>
  <sheetData>
    <row r="1" ht="12.75">
      <c r="A1" t="s">
        <v>26</v>
      </c>
    </row>
    <row r="3" spans="1:8" ht="12.75">
      <c r="A3" s="3" t="s">
        <v>16</v>
      </c>
      <c r="B3" s="3">
        <v>4500</v>
      </c>
      <c r="C3" s="3" t="s">
        <v>17</v>
      </c>
      <c r="D3" s="3">
        <v>0</v>
      </c>
      <c r="E3" s="3" t="s">
        <v>19</v>
      </c>
      <c r="F3" s="3">
        <v>0.3</v>
      </c>
      <c r="G3" s="3" t="s">
        <v>20</v>
      </c>
      <c r="H3" s="4">
        <v>225000</v>
      </c>
    </row>
    <row r="5" spans="1:11" ht="12.75">
      <c r="A5" s="2" t="s">
        <v>18</v>
      </c>
      <c r="B5" s="2" t="s">
        <v>0</v>
      </c>
      <c r="C5" s="2" t="s">
        <v>23</v>
      </c>
      <c r="D5" s="2" t="s">
        <v>20</v>
      </c>
      <c r="E5" s="2" t="s">
        <v>19</v>
      </c>
      <c r="F5" s="2" t="s">
        <v>16</v>
      </c>
      <c r="G5" s="2" t="s">
        <v>17</v>
      </c>
      <c r="H5" s="2" t="s">
        <v>21</v>
      </c>
      <c r="I5" s="2" t="s">
        <v>22</v>
      </c>
      <c r="K5" s="6" t="s">
        <v>24</v>
      </c>
    </row>
    <row r="6" spans="1:25" ht="13.5">
      <c r="A6" s="7">
        <v>1058</v>
      </c>
      <c r="B6">
        <v>0</v>
      </c>
      <c r="C6">
        <v>40</v>
      </c>
      <c r="D6">
        <f>H3</f>
        <v>225000</v>
      </c>
      <c r="E6">
        <f>F3</f>
        <v>0.3</v>
      </c>
      <c r="F6">
        <f>B3</f>
        <v>4500</v>
      </c>
      <c r="G6">
        <f>D3</f>
        <v>0</v>
      </c>
      <c r="H6">
        <f>(F6*((1+E6)/D6)*((C6/(2*3.141592654))^0.5)*(3-4*E6-COS(B6*0.017453292))*COS(0.5*B6*0.017453292))+G6*((1-E6*E6)/D6)*C6*COS(B6*0.017453292)</f>
        <v>0.05248115645459303</v>
      </c>
      <c r="I6" s="5">
        <f>(F6*((1+E6)/D6)*((C6/(2*3.141592654))^0.5)*(3-4*E6-COS(B6*0.017453292))*SIN(0.5*B6*0.017453292))-G6*((1+E6)/D6)*E6*C6*SIN(B6*0.017453292)</f>
        <v>0</v>
      </c>
      <c r="K6">
        <f>A6</f>
        <v>1058</v>
      </c>
      <c r="L6" t="s">
        <v>25</v>
      </c>
      <c r="M6">
        <v>1</v>
      </c>
      <c r="N6" t="s">
        <v>25</v>
      </c>
      <c r="O6">
        <v>1</v>
      </c>
      <c r="P6" t="s">
        <v>25</v>
      </c>
      <c r="Q6">
        <f>H6</f>
        <v>0.05248115645459303</v>
      </c>
      <c r="S6">
        <f>K6</f>
        <v>1058</v>
      </c>
      <c r="T6" t="s">
        <v>25</v>
      </c>
      <c r="U6">
        <v>2</v>
      </c>
      <c r="V6" t="s">
        <v>25</v>
      </c>
      <c r="W6">
        <v>2</v>
      </c>
      <c r="X6" t="s">
        <v>25</v>
      </c>
      <c r="Y6">
        <f>I6</f>
        <v>0</v>
      </c>
    </row>
    <row r="7" spans="1:25" ht="13.5">
      <c r="A7" s="7">
        <v>1059</v>
      </c>
      <c r="B7">
        <f>B6+2.8125</f>
        <v>2.8125</v>
      </c>
      <c r="C7">
        <f>C6</f>
        <v>40</v>
      </c>
      <c r="D7">
        <f>D6</f>
        <v>225000</v>
      </c>
      <c r="E7">
        <f>E6</f>
        <v>0.3</v>
      </c>
      <c r="F7">
        <f>F6</f>
        <v>4500</v>
      </c>
      <c r="G7">
        <f>G6</f>
        <v>0</v>
      </c>
      <c r="H7">
        <f>(F7*((1+E7)/D7)*((C7/(2*3.141592654))^0.5)*(3-4*E7-COS(B7*0.017453292))*COS(0.5*B7*0.017453292))+G7*((1-E7*E7)/D7)*C7*COS(B7*0.017453292)</f>
        <v>0.052544346122605015</v>
      </c>
      <c r="I7" s="5">
        <f>(F7*((1+E7)/D7)*((C7/(2*3.141592654))^0.5)*(3-4*E7-COS(B7*0.017453292))*SIN(0.5*B7*0.017453292))-G7*((1+E7)/D7)*E7*C7*SIN(B7*0.017453292)</f>
        <v>0.0012898912584823966</v>
      </c>
      <c r="K7">
        <f aca="true" t="shared" si="0" ref="K7:K70">A7</f>
        <v>1059</v>
      </c>
      <c r="L7" t="s">
        <v>25</v>
      </c>
      <c r="M7">
        <v>1</v>
      </c>
      <c r="N7" t="s">
        <v>25</v>
      </c>
      <c r="O7">
        <v>1</v>
      </c>
      <c r="P7" t="s">
        <v>25</v>
      </c>
      <c r="Q7">
        <f aca="true" t="shared" si="1" ref="Q7:Q70">H7</f>
        <v>0.052544346122605015</v>
      </c>
      <c r="S7">
        <f aca="true" t="shared" si="2" ref="S7:S70">K7</f>
        <v>1059</v>
      </c>
      <c r="T7" t="s">
        <v>25</v>
      </c>
      <c r="U7">
        <v>2</v>
      </c>
      <c r="V7" t="s">
        <v>25</v>
      </c>
      <c r="W7">
        <v>2</v>
      </c>
      <c r="X7" t="s">
        <v>25</v>
      </c>
      <c r="Y7">
        <f aca="true" t="shared" si="3" ref="Y7:Y70">I7</f>
        <v>0.0012898912584823966</v>
      </c>
    </row>
    <row r="8" spans="1:25" ht="13.5">
      <c r="A8" s="7">
        <v>1060</v>
      </c>
      <c r="B8">
        <f aca="true" t="shared" si="4" ref="B8:B70">B7+2.8125</f>
        <v>5.625</v>
      </c>
      <c r="C8">
        <f aca="true" t="shared" si="5" ref="C8:C70">C7</f>
        <v>40</v>
      </c>
      <c r="D8">
        <f aca="true" t="shared" si="6" ref="D8:D70">D7</f>
        <v>225000</v>
      </c>
      <c r="E8">
        <f aca="true" t="shared" si="7" ref="E8:E70">E7</f>
        <v>0.3</v>
      </c>
      <c r="F8">
        <f aca="true" t="shared" si="8" ref="F8:F70">F7</f>
        <v>4500</v>
      </c>
      <c r="G8">
        <f aca="true" t="shared" si="9" ref="G8:G70">G7</f>
        <v>0</v>
      </c>
      <c r="H8">
        <f aca="true" t="shared" si="10" ref="H8:H70">(F8*((1+E8)/D8)*((C8/(2*3.141592654))^0.5)*(3-4*E8-COS(B8*0.017453292))*COS(0.5*B8*0.017453292))+G8*((1-E8*E8)/D8)*C8*COS(B8*0.017453292)</f>
        <v>0.052733448977351854</v>
      </c>
      <c r="I8" s="5">
        <f aca="true" t="shared" si="11" ref="I8:I70">(F8*((1+E8)/D8)*((C8/(2*3.141592654))^0.5)*(3-4*E8-COS(B8*0.017453292))*SIN(0.5*B8*0.017453292))-G8*((1+E8)/D8)*E8*C8*SIN(B8*0.017453292)</f>
        <v>0.0025906281484358606</v>
      </c>
      <c r="K8">
        <f t="shared" si="0"/>
        <v>1060</v>
      </c>
      <c r="L8" t="s">
        <v>25</v>
      </c>
      <c r="M8">
        <v>1</v>
      </c>
      <c r="N8" t="s">
        <v>25</v>
      </c>
      <c r="O8">
        <v>1</v>
      </c>
      <c r="P8" t="s">
        <v>25</v>
      </c>
      <c r="Q8">
        <f t="shared" si="1"/>
        <v>0.052733448977351854</v>
      </c>
      <c r="S8">
        <f t="shared" si="2"/>
        <v>1060</v>
      </c>
      <c r="T8" t="s">
        <v>25</v>
      </c>
      <c r="U8">
        <v>2</v>
      </c>
      <c r="V8" t="s">
        <v>25</v>
      </c>
      <c r="W8">
        <v>2</v>
      </c>
      <c r="X8" t="s">
        <v>25</v>
      </c>
      <c r="Y8">
        <f t="shared" si="3"/>
        <v>0.0025906281484358606</v>
      </c>
    </row>
    <row r="9" spans="1:25" ht="13.5">
      <c r="A9" s="7">
        <v>1061</v>
      </c>
      <c r="B9">
        <f t="shared" si="4"/>
        <v>8.4375</v>
      </c>
      <c r="C9">
        <f t="shared" si="5"/>
        <v>40</v>
      </c>
      <c r="D9">
        <f t="shared" si="6"/>
        <v>225000</v>
      </c>
      <c r="E9">
        <f t="shared" si="7"/>
        <v>0.3</v>
      </c>
      <c r="F9">
        <f t="shared" si="8"/>
        <v>4500</v>
      </c>
      <c r="G9">
        <f t="shared" si="9"/>
        <v>0</v>
      </c>
      <c r="H9">
        <f t="shared" si="10"/>
        <v>0.053047069171593166</v>
      </c>
      <c r="I9" s="5">
        <f t="shared" si="11"/>
        <v>0.003912986784382164</v>
      </c>
      <c r="K9">
        <f t="shared" si="0"/>
        <v>1061</v>
      </c>
      <c r="L9" t="s">
        <v>25</v>
      </c>
      <c r="M9">
        <v>1</v>
      </c>
      <c r="N9" t="s">
        <v>25</v>
      </c>
      <c r="O9">
        <v>1</v>
      </c>
      <c r="P9" t="s">
        <v>25</v>
      </c>
      <c r="Q9">
        <f t="shared" si="1"/>
        <v>0.053047069171593166</v>
      </c>
      <c r="S9">
        <f t="shared" si="2"/>
        <v>1061</v>
      </c>
      <c r="T9" t="s">
        <v>25</v>
      </c>
      <c r="U9">
        <v>2</v>
      </c>
      <c r="V9" t="s">
        <v>25</v>
      </c>
      <c r="W9">
        <v>2</v>
      </c>
      <c r="X9" t="s">
        <v>25</v>
      </c>
      <c r="Y9">
        <f t="shared" si="3"/>
        <v>0.003912986784382164</v>
      </c>
    </row>
    <row r="10" spans="1:25" ht="13.5">
      <c r="A10" s="7">
        <v>1062</v>
      </c>
      <c r="B10">
        <f t="shared" si="4"/>
        <v>11.25</v>
      </c>
      <c r="C10">
        <f t="shared" si="5"/>
        <v>40</v>
      </c>
      <c r="D10">
        <f t="shared" si="6"/>
        <v>225000</v>
      </c>
      <c r="E10">
        <f t="shared" si="7"/>
        <v>0.3</v>
      </c>
      <c r="F10">
        <f t="shared" si="8"/>
        <v>4500</v>
      </c>
      <c r="G10">
        <f t="shared" si="9"/>
        <v>0</v>
      </c>
      <c r="H10">
        <f t="shared" si="10"/>
        <v>0.05348288894788024</v>
      </c>
      <c r="I10" s="5">
        <f t="shared" si="11"/>
        <v>0.005267604630134339</v>
      </c>
      <c r="K10">
        <f t="shared" si="0"/>
        <v>1062</v>
      </c>
      <c r="L10" t="s">
        <v>25</v>
      </c>
      <c r="M10">
        <v>1</v>
      </c>
      <c r="N10" t="s">
        <v>25</v>
      </c>
      <c r="O10">
        <v>1</v>
      </c>
      <c r="P10" t="s">
        <v>25</v>
      </c>
      <c r="Q10">
        <f t="shared" si="1"/>
        <v>0.05348288894788024</v>
      </c>
      <c r="S10">
        <f t="shared" si="2"/>
        <v>1062</v>
      </c>
      <c r="T10" t="s">
        <v>25</v>
      </c>
      <c r="U10">
        <v>2</v>
      </c>
      <c r="V10" t="s">
        <v>25</v>
      </c>
      <c r="W10">
        <v>2</v>
      </c>
      <c r="X10" t="s">
        <v>25</v>
      </c>
      <c r="Y10">
        <f t="shared" si="3"/>
        <v>0.005267604630134339</v>
      </c>
    </row>
    <row r="11" spans="1:25" ht="13.5">
      <c r="A11" s="7">
        <v>1063</v>
      </c>
      <c r="B11">
        <f t="shared" si="4"/>
        <v>14.0625</v>
      </c>
      <c r="C11">
        <f t="shared" si="5"/>
        <v>40</v>
      </c>
      <c r="D11">
        <f t="shared" si="6"/>
        <v>225000</v>
      </c>
      <c r="E11">
        <f t="shared" si="7"/>
        <v>0.3</v>
      </c>
      <c r="F11">
        <f t="shared" si="8"/>
        <v>4500</v>
      </c>
      <c r="G11">
        <f t="shared" si="9"/>
        <v>0</v>
      </c>
      <c r="H11">
        <f t="shared" si="10"/>
        <v>0.0540376815710778</v>
      </c>
      <c r="I11" s="5">
        <f t="shared" si="11"/>
        <v>0.006664912129336506</v>
      </c>
      <c r="K11">
        <f t="shared" si="0"/>
        <v>1063</v>
      </c>
      <c r="L11" t="s">
        <v>25</v>
      </c>
      <c r="M11">
        <v>1</v>
      </c>
      <c r="N11" t="s">
        <v>25</v>
      </c>
      <c r="O11">
        <v>1</v>
      </c>
      <c r="P11" t="s">
        <v>25</v>
      </c>
      <c r="Q11">
        <f t="shared" si="1"/>
        <v>0.0540376815710778</v>
      </c>
      <c r="S11">
        <f t="shared" si="2"/>
        <v>1063</v>
      </c>
      <c r="T11" t="s">
        <v>25</v>
      </c>
      <c r="U11">
        <v>2</v>
      </c>
      <c r="V11" t="s">
        <v>25</v>
      </c>
      <c r="W11">
        <v>2</v>
      </c>
      <c r="X11" t="s">
        <v>25</v>
      </c>
      <c r="Y11">
        <f t="shared" si="3"/>
        <v>0.006664912129336506</v>
      </c>
    </row>
    <row r="12" spans="1:25" ht="13.5">
      <c r="A12" s="7">
        <v>1064</v>
      </c>
      <c r="B12">
        <f t="shared" si="4"/>
        <v>16.875</v>
      </c>
      <c r="C12">
        <f t="shared" si="5"/>
        <v>40</v>
      </c>
      <c r="D12">
        <f t="shared" si="6"/>
        <v>225000</v>
      </c>
      <c r="E12">
        <f t="shared" si="7"/>
        <v>0.3</v>
      </c>
      <c r="F12">
        <f t="shared" si="8"/>
        <v>4500</v>
      </c>
      <c r="G12">
        <f t="shared" si="9"/>
        <v>0</v>
      </c>
      <c r="H12">
        <f t="shared" si="10"/>
        <v>0.05470732933535794</v>
      </c>
      <c r="I12" s="5">
        <f t="shared" si="11"/>
        <v>0.008115065477262786</v>
      </c>
      <c r="K12">
        <f t="shared" si="0"/>
        <v>1064</v>
      </c>
      <c r="L12" t="s">
        <v>25</v>
      </c>
      <c r="M12">
        <v>1</v>
      </c>
      <c r="N12" t="s">
        <v>25</v>
      </c>
      <c r="O12">
        <v>1</v>
      </c>
      <c r="P12" t="s">
        <v>25</v>
      </c>
      <c r="Q12">
        <f t="shared" si="1"/>
        <v>0.05470732933535794</v>
      </c>
      <c r="S12">
        <f t="shared" si="2"/>
        <v>1064</v>
      </c>
      <c r="T12" t="s">
        <v>25</v>
      </c>
      <c r="U12">
        <v>2</v>
      </c>
      <c r="V12" t="s">
        <v>25</v>
      </c>
      <c r="W12">
        <v>2</v>
      </c>
      <c r="X12" t="s">
        <v>25</v>
      </c>
      <c r="Y12">
        <f t="shared" si="3"/>
        <v>0.008115065477262786</v>
      </c>
    </row>
    <row r="13" spans="1:25" ht="13.5">
      <c r="A13" s="7">
        <v>1065</v>
      </c>
      <c r="B13">
        <f t="shared" si="4"/>
        <v>19.6875</v>
      </c>
      <c r="C13">
        <f t="shared" si="5"/>
        <v>40</v>
      </c>
      <c r="D13">
        <f t="shared" si="6"/>
        <v>225000</v>
      </c>
      <c r="E13">
        <f t="shared" si="7"/>
        <v>0.3</v>
      </c>
      <c r="F13">
        <f t="shared" si="8"/>
        <v>4500</v>
      </c>
      <c r="G13">
        <f t="shared" si="9"/>
        <v>0</v>
      </c>
      <c r="H13">
        <f t="shared" si="10"/>
        <v>0.05548684654777088</v>
      </c>
      <c r="I13" s="5">
        <f t="shared" si="11"/>
        <v>0.009627880904638852</v>
      </c>
      <c r="K13">
        <f t="shared" si="0"/>
        <v>1065</v>
      </c>
      <c r="L13" t="s">
        <v>25</v>
      </c>
      <c r="M13">
        <v>1</v>
      </c>
      <c r="N13" t="s">
        <v>25</v>
      </c>
      <c r="O13">
        <v>1</v>
      </c>
      <c r="P13" t="s">
        <v>25</v>
      </c>
      <c r="Q13">
        <f t="shared" si="1"/>
        <v>0.05548684654777088</v>
      </c>
      <c r="S13">
        <f t="shared" si="2"/>
        <v>1065</v>
      </c>
      <c r="T13" t="s">
        <v>25</v>
      </c>
      <c r="U13">
        <v>2</v>
      </c>
      <c r="V13" t="s">
        <v>25</v>
      </c>
      <c r="W13">
        <v>2</v>
      </c>
      <c r="X13" t="s">
        <v>25</v>
      </c>
      <c r="Y13">
        <f t="shared" si="3"/>
        <v>0.009627880904638852</v>
      </c>
    </row>
    <row r="14" spans="1:25" ht="13.5">
      <c r="A14" s="7">
        <v>1066</v>
      </c>
      <c r="B14">
        <f t="shared" si="4"/>
        <v>22.5</v>
      </c>
      <c r="C14">
        <f t="shared" si="5"/>
        <v>40</v>
      </c>
      <c r="D14">
        <f t="shared" si="6"/>
        <v>225000</v>
      </c>
      <c r="E14">
        <f t="shared" si="7"/>
        <v>0.3</v>
      </c>
      <c r="F14">
        <f t="shared" si="8"/>
        <v>4500</v>
      </c>
      <c r="G14">
        <f t="shared" si="9"/>
        <v>0</v>
      </c>
      <c r="H14">
        <f t="shared" si="10"/>
        <v>0.05637040736343931</v>
      </c>
      <c r="I14" s="5">
        <f t="shared" si="11"/>
        <v>0.011212770836040319</v>
      </c>
      <c r="K14">
        <f t="shared" si="0"/>
        <v>1066</v>
      </c>
      <c r="L14" t="s">
        <v>25</v>
      </c>
      <c r="M14">
        <v>1</v>
      </c>
      <c r="N14" t="s">
        <v>25</v>
      </c>
      <c r="O14">
        <v>1</v>
      </c>
      <c r="P14" t="s">
        <v>25</v>
      </c>
      <c r="Q14">
        <f t="shared" si="1"/>
        <v>0.05637040736343931</v>
      </c>
      <c r="S14">
        <f t="shared" si="2"/>
        <v>1066</v>
      </c>
      <c r="T14" t="s">
        <v>25</v>
      </c>
      <c r="U14">
        <v>2</v>
      </c>
      <c r="V14" t="s">
        <v>25</v>
      </c>
      <c r="W14">
        <v>2</v>
      </c>
      <c r="X14" t="s">
        <v>25</v>
      </c>
      <c r="Y14">
        <f t="shared" si="3"/>
        <v>0.011212770836040319</v>
      </c>
    </row>
    <row r="15" spans="1:25" ht="13.5">
      <c r="A15" s="7">
        <v>1067</v>
      </c>
      <c r="B15">
        <f t="shared" si="4"/>
        <v>25.3125</v>
      </c>
      <c r="C15">
        <f t="shared" si="5"/>
        <v>40</v>
      </c>
      <c r="D15">
        <f t="shared" si="6"/>
        <v>225000</v>
      </c>
      <c r="E15">
        <f t="shared" si="7"/>
        <v>0.3</v>
      </c>
      <c r="F15">
        <f t="shared" si="8"/>
        <v>4500</v>
      </c>
      <c r="G15">
        <f t="shared" si="9"/>
        <v>0</v>
      </c>
      <c r="H15">
        <f t="shared" si="10"/>
        <v>0.05735137832104278</v>
      </c>
      <c r="I15" s="5">
        <f t="shared" si="11"/>
        <v>0.012878682275244241</v>
      </c>
      <c r="K15">
        <f t="shared" si="0"/>
        <v>1067</v>
      </c>
      <c r="L15" t="s">
        <v>25</v>
      </c>
      <c r="M15">
        <v>1</v>
      </c>
      <c r="N15" t="s">
        <v>25</v>
      </c>
      <c r="O15">
        <v>1</v>
      </c>
      <c r="P15" t="s">
        <v>25</v>
      </c>
      <c r="Q15">
        <f t="shared" si="1"/>
        <v>0.05735137832104278</v>
      </c>
      <c r="S15">
        <f t="shared" si="2"/>
        <v>1067</v>
      </c>
      <c r="T15" t="s">
        <v>25</v>
      </c>
      <c r="U15">
        <v>2</v>
      </c>
      <c r="V15" t="s">
        <v>25</v>
      </c>
      <c r="W15">
        <v>2</v>
      </c>
      <c r="X15" t="s">
        <v>25</v>
      </c>
      <c r="Y15">
        <f t="shared" si="3"/>
        <v>0.012878682275244241</v>
      </c>
    </row>
    <row r="16" spans="1:25" ht="13.5">
      <c r="A16" s="7">
        <v>1068</v>
      </c>
      <c r="B16">
        <f t="shared" si="4"/>
        <v>28.125</v>
      </c>
      <c r="C16">
        <f t="shared" si="5"/>
        <v>40</v>
      </c>
      <c r="D16">
        <f t="shared" si="6"/>
        <v>225000</v>
      </c>
      <c r="E16">
        <f t="shared" si="7"/>
        <v>0.3</v>
      </c>
      <c r="F16">
        <f t="shared" si="8"/>
        <v>4500</v>
      </c>
      <c r="G16">
        <f t="shared" si="9"/>
        <v>0</v>
      </c>
      <c r="H16">
        <f t="shared" si="10"/>
        <v>0.058422355401698434</v>
      </c>
      <c r="I16" s="5">
        <f t="shared" si="11"/>
        <v>0.014634037757818609</v>
      </c>
      <c r="K16">
        <f t="shared" si="0"/>
        <v>1068</v>
      </c>
      <c r="L16" t="s">
        <v>25</v>
      </c>
      <c r="M16">
        <v>1</v>
      </c>
      <c r="N16" t="s">
        <v>25</v>
      </c>
      <c r="O16">
        <v>1</v>
      </c>
      <c r="P16" t="s">
        <v>25</v>
      </c>
      <c r="Q16">
        <f t="shared" si="1"/>
        <v>0.058422355401698434</v>
      </c>
      <c r="S16">
        <f t="shared" si="2"/>
        <v>1068</v>
      </c>
      <c r="T16" t="s">
        <v>25</v>
      </c>
      <c r="U16">
        <v>2</v>
      </c>
      <c r="V16" t="s">
        <v>25</v>
      </c>
      <c r="W16">
        <v>2</v>
      </c>
      <c r="X16" t="s">
        <v>25</v>
      </c>
      <c r="Y16">
        <f t="shared" si="3"/>
        <v>0.014634037757818609</v>
      </c>
    </row>
    <row r="17" spans="1:25" ht="13.5">
      <c r="A17" s="7">
        <v>1069</v>
      </c>
      <c r="B17">
        <f t="shared" si="4"/>
        <v>30.9375</v>
      </c>
      <c r="C17">
        <f t="shared" si="5"/>
        <v>40</v>
      </c>
      <c r="D17">
        <f t="shared" si="6"/>
        <v>225000</v>
      </c>
      <c r="E17">
        <f t="shared" si="7"/>
        <v>0.3</v>
      </c>
      <c r="F17">
        <f t="shared" si="8"/>
        <v>4500</v>
      </c>
      <c r="G17">
        <f t="shared" si="9"/>
        <v>0</v>
      </c>
      <c r="H17">
        <f t="shared" si="10"/>
        <v>0.0595752054097432</v>
      </c>
      <c r="I17" s="5">
        <f t="shared" si="11"/>
        <v>0.016486679197295538</v>
      </c>
      <c r="K17">
        <f t="shared" si="0"/>
        <v>1069</v>
      </c>
      <c r="L17" t="s">
        <v>25</v>
      </c>
      <c r="M17">
        <v>1</v>
      </c>
      <c r="N17" t="s">
        <v>25</v>
      </c>
      <c r="O17">
        <v>1</v>
      </c>
      <c r="P17" t="s">
        <v>25</v>
      </c>
      <c r="Q17">
        <f t="shared" si="1"/>
        <v>0.0595752054097432</v>
      </c>
      <c r="S17">
        <f t="shared" si="2"/>
        <v>1069</v>
      </c>
      <c r="T17" t="s">
        <v>25</v>
      </c>
      <c r="U17">
        <v>2</v>
      </c>
      <c r="V17" t="s">
        <v>25</v>
      </c>
      <c r="W17">
        <v>2</v>
      </c>
      <c r="X17" t="s">
        <v>25</v>
      </c>
      <c r="Y17">
        <f t="shared" si="3"/>
        <v>0.016486679197295538</v>
      </c>
    </row>
    <row r="18" spans="1:25" ht="13.5">
      <c r="A18" s="7">
        <v>1070</v>
      </c>
      <c r="B18">
        <f t="shared" si="4"/>
        <v>33.75</v>
      </c>
      <c r="C18">
        <f t="shared" si="5"/>
        <v>40</v>
      </c>
      <c r="D18">
        <f t="shared" si="6"/>
        <v>225000</v>
      </c>
      <c r="E18">
        <f t="shared" si="7"/>
        <v>0.3</v>
      </c>
      <c r="F18">
        <f t="shared" si="8"/>
        <v>4500</v>
      </c>
      <c r="G18">
        <f t="shared" si="9"/>
        <v>0</v>
      </c>
      <c r="H18">
        <f t="shared" si="10"/>
        <v>0.060801111450413635</v>
      </c>
      <c r="I18" s="5">
        <f t="shared" si="11"/>
        <v>0.01844381493556218</v>
      </c>
      <c r="K18">
        <f t="shared" si="0"/>
        <v>1070</v>
      </c>
      <c r="L18" t="s">
        <v>25</v>
      </c>
      <c r="M18">
        <v>1</v>
      </c>
      <c r="N18" t="s">
        <v>25</v>
      </c>
      <c r="O18">
        <v>1</v>
      </c>
      <c r="P18" t="s">
        <v>25</v>
      </c>
      <c r="Q18">
        <f t="shared" si="1"/>
        <v>0.060801111450413635</v>
      </c>
      <c r="S18">
        <f t="shared" si="2"/>
        <v>1070</v>
      </c>
      <c r="T18" t="s">
        <v>25</v>
      </c>
      <c r="U18">
        <v>2</v>
      </c>
      <c r="V18" t="s">
        <v>25</v>
      </c>
      <c r="W18">
        <v>2</v>
      </c>
      <c r="X18" t="s">
        <v>25</v>
      </c>
      <c r="Y18">
        <f t="shared" si="3"/>
        <v>0.01844381493556218</v>
      </c>
    </row>
    <row r="19" spans="1:25" ht="13.5">
      <c r="A19" s="7">
        <v>1071</v>
      </c>
      <c r="B19">
        <f t="shared" si="4"/>
        <v>36.5625</v>
      </c>
      <c r="C19">
        <f t="shared" si="5"/>
        <v>40</v>
      </c>
      <c r="D19">
        <f t="shared" si="6"/>
        <v>225000</v>
      </c>
      <c r="E19">
        <f t="shared" si="7"/>
        <v>0.3</v>
      </c>
      <c r="F19">
        <f t="shared" si="8"/>
        <v>4500</v>
      </c>
      <c r="G19">
        <f t="shared" si="9"/>
        <v>0</v>
      </c>
      <c r="H19">
        <f t="shared" si="10"/>
        <v>0.062090622257131155</v>
      </c>
      <c r="I19" s="5">
        <f t="shared" si="11"/>
        <v>0.020511970290704843</v>
      </c>
      <c r="K19">
        <f t="shared" si="0"/>
        <v>1071</v>
      </c>
      <c r="L19" t="s">
        <v>25</v>
      </c>
      <c r="M19">
        <v>1</v>
      </c>
      <c r="N19" t="s">
        <v>25</v>
      </c>
      <c r="O19">
        <v>1</v>
      </c>
      <c r="P19" t="s">
        <v>25</v>
      </c>
      <c r="Q19">
        <f t="shared" si="1"/>
        <v>0.062090622257131155</v>
      </c>
      <c r="S19">
        <f t="shared" si="2"/>
        <v>1071</v>
      </c>
      <c r="T19" t="s">
        <v>25</v>
      </c>
      <c r="U19">
        <v>2</v>
      </c>
      <c r="V19" t="s">
        <v>25</v>
      </c>
      <c r="W19">
        <v>2</v>
      </c>
      <c r="X19" t="s">
        <v>25</v>
      </c>
      <c r="Y19">
        <f t="shared" si="3"/>
        <v>0.020511970290704843</v>
      </c>
    </row>
    <row r="20" spans="1:25" ht="13.5">
      <c r="A20" s="7">
        <v>1072</v>
      </c>
      <c r="B20">
        <f t="shared" si="4"/>
        <v>39.375</v>
      </c>
      <c r="C20">
        <f t="shared" si="5"/>
        <v>40</v>
      </c>
      <c r="D20">
        <f t="shared" si="6"/>
        <v>225000</v>
      </c>
      <c r="E20">
        <f t="shared" si="7"/>
        <v>0.3</v>
      </c>
      <c r="F20">
        <f t="shared" si="8"/>
        <v>4500</v>
      </c>
      <c r="G20">
        <f t="shared" si="9"/>
        <v>0</v>
      </c>
      <c r="H20">
        <f t="shared" si="10"/>
        <v>0.06343370510015094</v>
      </c>
      <c r="I20" s="5">
        <f t="shared" si="11"/>
        <v>0.02269694187654992</v>
      </c>
      <c r="K20">
        <f t="shared" si="0"/>
        <v>1072</v>
      </c>
      <c r="L20" t="s">
        <v>25</v>
      </c>
      <c r="M20">
        <v>1</v>
      </c>
      <c r="N20" t="s">
        <v>25</v>
      </c>
      <c r="O20">
        <v>1</v>
      </c>
      <c r="P20" t="s">
        <v>25</v>
      </c>
      <c r="Q20">
        <f t="shared" si="1"/>
        <v>0.06343370510015094</v>
      </c>
      <c r="S20">
        <f t="shared" si="2"/>
        <v>1072</v>
      </c>
      <c r="T20" t="s">
        <v>25</v>
      </c>
      <c r="U20">
        <v>2</v>
      </c>
      <c r="V20" t="s">
        <v>25</v>
      </c>
      <c r="W20">
        <v>2</v>
      </c>
      <c r="X20" t="s">
        <v>25</v>
      </c>
      <c r="Y20">
        <f t="shared" si="3"/>
        <v>0.02269694187654992</v>
      </c>
    </row>
    <row r="21" spans="1:25" ht="13.5">
      <c r="A21" s="7">
        <v>1073</v>
      </c>
      <c r="B21">
        <f t="shared" si="4"/>
        <v>42.1875</v>
      </c>
      <c r="C21">
        <f t="shared" si="5"/>
        <v>40</v>
      </c>
      <c r="D21">
        <f t="shared" si="6"/>
        <v>225000</v>
      </c>
      <c r="E21">
        <f t="shared" si="7"/>
        <v>0.3</v>
      </c>
      <c r="F21">
        <f t="shared" si="8"/>
        <v>4500</v>
      </c>
      <c r="G21">
        <f t="shared" si="9"/>
        <v>0</v>
      </c>
      <c r="H21">
        <f t="shared" si="10"/>
        <v>0.06481980198883953</v>
      </c>
      <c r="I21" s="5">
        <f t="shared" si="11"/>
        <v>0.02500375594766402</v>
      </c>
      <c r="K21">
        <f t="shared" si="0"/>
        <v>1073</v>
      </c>
      <c r="L21" t="s">
        <v>25</v>
      </c>
      <c r="M21">
        <v>1</v>
      </c>
      <c r="N21" t="s">
        <v>25</v>
      </c>
      <c r="O21">
        <v>1</v>
      </c>
      <c r="P21" t="s">
        <v>25</v>
      </c>
      <c r="Q21">
        <f t="shared" si="1"/>
        <v>0.06481980198883953</v>
      </c>
      <c r="S21">
        <f t="shared" si="2"/>
        <v>1073</v>
      </c>
      <c r="T21" t="s">
        <v>25</v>
      </c>
      <c r="U21">
        <v>2</v>
      </c>
      <c r="V21" t="s">
        <v>25</v>
      </c>
      <c r="W21">
        <v>2</v>
      </c>
      <c r="X21" t="s">
        <v>25</v>
      </c>
      <c r="Y21">
        <f t="shared" si="3"/>
        <v>0.02500375594766402</v>
      </c>
    </row>
    <row r="22" spans="1:25" ht="13.5">
      <c r="A22" s="7">
        <v>1074</v>
      </c>
      <c r="B22">
        <f t="shared" si="4"/>
        <v>45</v>
      </c>
      <c r="C22">
        <f t="shared" si="5"/>
        <v>40</v>
      </c>
      <c r="D22">
        <f t="shared" si="6"/>
        <v>225000</v>
      </c>
      <c r="E22">
        <f t="shared" si="7"/>
        <v>0.3</v>
      </c>
      <c r="F22">
        <f t="shared" si="8"/>
        <v>4500</v>
      </c>
      <c r="G22">
        <f t="shared" si="9"/>
        <v>0</v>
      </c>
      <c r="H22">
        <f t="shared" si="10"/>
        <v>0.06623788886191134</v>
      </c>
      <c r="I22" s="5">
        <f t="shared" si="11"/>
        <v>0.02743663100171505</v>
      </c>
      <c r="K22">
        <f t="shared" si="0"/>
        <v>1074</v>
      </c>
      <c r="L22" t="s">
        <v>25</v>
      </c>
      <c r="M22">
        <v>1</v>
      </c>
      <c r="N22" t="s">
        <v>25</v>
      </c>
      <c r="O22">
        <v>1</v>
      </c>
      <c r="P22" t="s">
        <v>25</v>
      </c>
      <c r="Q22">
        <f t="shared" si="1"/>
        <v>0.06623788886191134</v>
      </c>
      <c r="S22">
        <f t="shared" si="2"/>
        <v>1074</v>
      </c>
      <c r="T22" t="s">
        <v>25</v>
      </c>
      <c r="U22">
        <v>2</v>
      </c>
      <c r="V22" t="s">
        <v>25</v>
      </c>
      <c r="W22">
        <v>2</v>
      </c>
      <c r="X22" t="s">
        <v>25</v>
      </c>
      <c r="Y22">
        <f t="shared" si="3"/>
        <v>0.02743663100171505</v>
      </c>
    </row>
    <row r="23" spans="1:25" ht="13.5">
      <c r="A23" s="7">
        <v>2098</v>
      </c>
      <c r="B23">
        <f t="shared" si="4"/>
        <v>47.8125</v>
      </c>
      <c r="C23">
        <f t="shared" si="5"/>
        <v>40</v>
      </c>
      <c r="D23">
        <f t="shared" si="6"/>
        <v>225000</v>
      </c>
      <c r="E23">
        <f t="shared" si="7"/>
        <v>0.3</v>
      </c>
      <c r="F23">
        <f t="shared" si="8"/>
        <v>4500</v>
      </c>
      <c r="G23">
        <f t="shared" si="9"/>
        <v>0</v>
      </c>
      <c r="H23">
        <f t="shared" si="10"/>
        <v>0.06767653744367678</v>
      </c>
      <c r="I23" s="5">
        <f t="shared" si="11"/>
        <v>0.029998944847975287</v>
      </c>
      <c r="K23">
        <f t="shared" si="0"/>
        <v>2098</v>
      </c>
      <c r="L23" t="s">
        <v>25</v>
      </c>
      <c r="M23">
        <v>1</v>
      </c>
      <c r="N23" t="s">
        <v>25</v>
      </c>
      <c r="O23">
        <v>1</v>
      </c>
      <c r="P23" t="s">
        <v>25</v>
      </c>
      <c r="Q23">
        <f t="shared" si="1"/>
        <v>0.06767653744367678</v>
      </c>
      <c r="S23">
        <f t="shared" si="2"/>
        <v>2098</v>
      </c>
      <c r="T23" t="s">
        <v>25</v>
      </c>
      <c r="U23">
        <v>2</v>
      </c>
      <c r="V23" t="s">
        <v>25</v>
      </c>
      <c r="W23">
        <v>2</v>
      </c>
      <c r="X23" t="s">
        <v>25</v>
      </c>
      <c r="Y23">
        <f t="shared" si="3"/>
        <v>0.029998944847975287</v>
      </c>
    </row>
    <row r="24" spans="1:25" ht="13.5">
      <c r="A24" s="7">
        <v>2099</v>
      </c>
      <c r="B24">
        <f t="shared" si="4"/>
        <v>50.625</v>
      </c>
      <c r="C24">
        <f t="shared" si="5"/>
        <v>40</v>
      </c>
      <c r="D24">
        <f t="shared" si="6"/>
        <v>225000</v>
      </c>
      <c r="E24">
        <f t="shared" si="7"/>
        <v>0.3</v>
      </c>
      <c r="F24">
        <f t="shared" si="8"/>
        <v>4500</v>
      </c>
      <c r="G24">
        <f t="shared" si="9"/>
        <v>0</v>
      </c>
      <c r="H24">
        <f t="shared" si="10"/>
        <v>0.06912397942982342</v>
      </c>
      <c r="I24" s="5">
        <f t="shared" si="11"/>
        <v>0.03269320632649142</v>
      </c>
      <c r="K24">
        <f t="shared" si="0"/>
        <v>2099</v>
      </c>
      <c r="L24" t="s">
        <v>25</v>
      </c>
      <c r="M24">
        <v>1</v>
      </c>
      <c r="N24" t="s">
        <v>25</v>
      </c>
      <c r="O24">
        <v>1</v>
      </c>
      <c r="P24" t="s">
        <v>25</v>
      </c>
      <c r="Q24">
        <f t="shared" si="1"/>
        <v>0.06912397942982342</v>
      </c>
      <c r="S24">
        <f t="shared" si="2"/>
        <v>2099</v>
      </c>
      <c r="T24" t="s">
        <v>25</v>
      </c>
      <c r="U24">
        <v>2</v>
      </c>
      <c r="V24" t="s">
        <v>25</v>
      </c>
      <c r="W24">
        <v>2</v>
      </c>
      <c r="X24" t="s">
        <v>25</v>
      </c>
      <c r="Y24">
        <f t="shared" si="3"/>
        <v>0.03269320632649142</v>
      </c>
    </row>
    <row r="25" spans="1:25" ht="13.5">
      <c r="A25" s="7">
        <v>2100</v>
      </c>
      <c r="B25">
        <f t="shared" si="4"/>
        <v>53.4375</v>
      </c>
      <c r="C25">
        <f t="shared" si="5"/>
        <v>40</v>
      </c>
      <c r="D25">
        <f t="shared" si="6"/>
        <v>225000</v>
      </c>
      <c r="E25">
        <f t="shared" si="7"/>
        <v>0.3</v>
      </c>
      <c r="F25">
        <f t="shared" si="8"/>
        <v>4500</v>
      </c>
      <c r="G25">
        <f t="shared" si="9"/>
        <v>0</v>
      </c>
      <c r="H25">
        <f t="shared" si="10"/>
        <v>0.07056817265354351</v>
      </c>
      <c r="I25" s="5">
        <f t="shared" si="11"/>
        <v>0.035521031837187314</v>
      </c>
      <c r="K25">
        <f t="shared" si="0"/>
        <v>2100</v>
      </c>
      <c r="L25" t="s">
        <v>25</v>
      </c>
      <c r="M25">
        <v>1</v>
      </c>
      <c r="N25" t="s">
        <v>25</v>
      </c>
      <c r="O25">
        <v>1</v>
      </c>
      <c r="P25" t="s">
        <v>25</v>
      </c>
      <c r="Q25">
        <f t="shared" si="1"/>
        <v>0.07056817265354351</v>
      </c>
      <c r="S25">
        <f t="shared" si="2"/>
        <v>2100</v>
      </c>
      <c r="T25" t="s">
        <v>25</v>
      </c>
      <c r="U25">
        <v>2</v>
      </c>
      <c r="V25" t="s">
        <v>25</v>
      </c>
      <c r="W25">
        <v>2</v>
      </c>
      <c r="X25" t="s">
        <v>25</v>
      </c>
      <c r="Y25">
        <f t="shared" si="3"/>
        <v>0.035521031837187314</v>
      </c>
    </row>
    <row r="26" spans="1:25" ht="13.5">
      <c r="A26" s="7">
        <v>2101</v>
      </c>
      <c r="B26">
        <f t="shared" si="4"/>
        <v>56.25</v>
      </c>
      <c r="C26">
        <f t="shared" si="5"/>
        <v>40</v>
      </c>
      <c r="D26">
        <f t="shared" si="6"/>
        <v>225000</v>
      </c>
      <c r="E26">
        <f t="shared" si="7"/>
        <v>0.3</v>
      </c>
      <c r="F26">
        <f t="shared" si="8"/>
        <v>4500</v>
      </c>
      <c r="G26">
        <f t="shared" si="9"/>
        <v>0</v>
      </c>
      <c r="H26">
        <f t="shared" si="10"/>
        <v>0.07199686887200647</v>
      </c>
      <c r="I26" s="5">
        <f t="shared" si="11"/>
        <v>0.03848312681203851</v>
      </c>
      <c r="K26">
        <f t="shared" si="0"/>
        <v>2101</v>
      </c>
      <c r="L26" t="s">
        <v>25</v>
      </c>
      <c r="M26">
        <v>1</v>
      </c>
      <c r="N26" t="s">
        <v>25</v>
      </c>
      <c r="O26">
        <v>1</v>
      </c>
      <c r="P26" t="s">
        <v>25</v>
      </c>
      <c r="Q26">
        <f t="shared" si="1"/>
        <v>0.07199686887200647</v>
      </c>
      <c r="S26">
        <f t="shared" si="2"/>
        <v>2101</v>
      </c>
      <c r="T26" t="s">
        <v>25</v>
      </c>
      <c r="U26">
        <v>2</v>
      </c>
      <c r="V26" t="s">
        <v>25</v>
      </c>
      <c r="W26">
        <v>2</v>
      </c>
      <c r="X26" t="s">
        <v>25</v>
      </c>
      <c r="Y26">
        <f t="shared" si="3"/>
        <v>0.03848312681203851</v>
      </c>
    </row>
    <row r="27" spans="1:25" ht="13.5">
      <c r="A27" s="7">
        <v>2102</v>
      </c>
      <c r="B27">
        <f t="shared" si="4"/>
        <v>59.0625</v>
      </c>
      <c r="C27">
        <f t="shared" si="5"/>
        <v>40</v>
      </c>
      <c r="D27">
        <f t="shared" si="6"/>
        <v>225000</v>
      </c>
      <c r="E27">
        <f t="shared" si="7"/>
        <v>0.3</v>
      </c>
      <c r="F27">
        <f t="shared" si="8"/>
        <v>4500</v>
      </c>
      <c r="G27">
        <f t="shared" si="9"/>
        <v>0</v>
      </c>
      <c r="H27">
        <f t="shared" si="10"/>
        <v>0.07339768280431253</v>
      </c>
      <c r="I27" s="5">
        <f t="shared" si="11"/>
        <v>0.041579272236606776</v>
      </c>
      <c r="K27">
        <f t="shared" si="0"/>
        <v>2102</v>
      </c>
      <c r="L27" t="s">
        <v>25</v>
      </c>
      <c r="M27">
        <v>1</v>
      </c>
      <c r="N27" t="s">
        <v>25</v>
      </c>
      <c r="O27">
        <v>1</v>
      </c>
      <c r="P27" t="s">
        <v>25</v>
      </c>
      <c r="Q27">
        <f t="shared" si="1"/>
        <v>0.07339768280431253</v>
      </c>
      <c r="S27">
        <f t="shared" si="2"/>
        <v>2102</v>
      </c>
      <c r="T27" t="s">
        <v>25</v>
      </c>
      <c r="U27">
        <v>2</v>
      </c>
      <c r="V27" t="s">
        <v>25</v>
      </c>
      <c r="W27">
        <v>2</v>
      </c>
      <c r="X27" t="s">
        <v>25</v>
      </c>
      <c r="Y27">
        <f t="shared" si="3"/>
        <v>0.041579272236606776</v>
      </c>
    </row>
    <row r="28" spans="1:25" ht="13.5">
      <c r="A28" s="7">
        <v>2103</v>
      </c>
      <c r="B28">
        <f t="shared" si="4"/>
        <v>61.875</v>
      </c>
      <c r="C28">
        <f t="shared" si="5"/>
        <v>40</v>
      </c>
      <c r="D28">
        <f t="shared" si="6"/>
        <v>225000</v>
      </c>
      <c r="E28">
        <f t="shared" si="7"/>
        <v>0.3</v>
      </c>
      <c r="F28">
        <f t="shared" si="8"/>
        <v>4500</v>
      </c>
      <c r="G28">
        <f t="shared" si="9"/>
        <v>0</v>
      </c>
      <c r="H28">
        <f t="shared" si="10"/>
        <v>0.07475816204520024</v>
      </c>
      <c r="I28" s="5">
        <f t="shared" si="11"/>
        <v>0.0448083162997917</v>
      </c>
      <c r="K28">
        <f t="shared" si="0"/>
        <v>2103</v>
      </c>
      <c r="L28" t="s">
        <v>25</v>
      </c>
      <c r="M28">
        <v>1</v>
      </c>
      <c r="N28" t="s">
        <v>25</v>
      </c>
      <c r="O28">
        <v>1</v>
      </c>
      <c r="P28" t="s">
        <v>25</v>
      </c>
      <c r="Q28">
        <f t="shared" si="1"/>
        <v>0.07475816204520024</v>
      </c>
      <c r="S28">
        <f t="shared" si="2"/>
        <v>2103</v>
      </c>
      <c r="T28" t="s">
        <v>25</v>
      </c>
      <c r="U28">
        <v>2</v>
      </c>
      <c r="V28" t="s">
        <v>25</v>
      </c>
      <c r="W28">
        <v>2</v>
      </c>
      <c r="X28" t="s">
        <v>25</v>
      </c>
      <c r="Y28">
        <f t="shared" si="3"/>
        <v>0.0448083162997917</v>
      </c>
    </row>
    <row r="29" spans="1:25" ht="13.5">
      <c r="A29" s="7">
        <v>2104</v>
      </c>
      <c r="B29">
        <f t="shared" si="4"/>
        <v>64.6875</v>
      </c>
      <c r="C29">
        <f t="shared" si="5"/>
        <v>40</v>
      </c>
      <c r="D29">
        <f t="shared" si="6"/>
        <v>225000</v>
      </c>
      <c r="E29">
        <f t="shared" si="7"/>
        <v>0.3</v>
      </c>
      <c r="F29">
        <f t="shared" si="8"/>
        <v>4500</v>
      </c>
      <c r="G29">
        <f t="shared" si="9"/>
        <v>0</v>
      </c>
      <c r="H29">
        <f t="shared" si="10"/>
        <v>0.07606585747395467</v>
      </c>
      <c r="I29" s="5">
        <f t="shared" si="11"/>
        <v>0.04816817122279478</v>
      </c>
      <c r="K29">
        <f t="shared" si="0"/>
        <v>2104</v>
      </c>
      <c r="L29" t="s">
        <v>25</v>
      </c>
      <c r="M29">
        <v>1</v>
      </c>
      <c r="N29" t="s">
        <v>25</v>
      </c>
      <c r="O29">
        <v>1</v>
      </c>
      <c r="P29" t="s">
        <v>25</v>
      </c>
      <c r="Q29">
        <f t="shared" si="1"/>
        <v>0.07606585747395467</v>
      </c>
      <c r="S29">
        <f t="shared" si="2"/>
        <v>2104</v>
      </c>
      <c r="T29" t="s">
        <v>25</v>
      </c>
      <c r="U29">
        <v>2</v>
      </c>
      <c r="V29" t="s">
        <v>25</v>
      </c>
      <c r="W29">
        <v>2</v>
      </c>
      <c r="X29" t="s">
        <v>25</v>
      </c>
      <c r="Y29">
        <f t="shared" si="3"/>
        <v>0.04816817122279478</v>
      </c>
    </row>
    <row r="30" spans="1:25" ht="13.5">
      <c r="A30" s="7">
        <v>2105</v>
      </c>
      <c r="B30">
        <f t="shared" si="4"/>
        <v>67.5</v>
      </c>
      <c r="C30">
        <f t="shared" si="5"/>
        <v>40</v>
      </c>
      <c r="D30">
        <f t="shared" si="6"/>
        <v>225000</v>
      </c>
      <c r="E30">
        <f t="shared" si="7"/>
        <v>0.3</v>
      </c>
      <c r="F30">
        <f t="shared" si="8"/>
        <v>4500</v>
      </c>
      <c r="G30">
        <f t="shared" si="9"/>
        <v>0</v>
      </c>
      <c r="H30">
        <f t="shared" si="10"/>
        <v>0.07730839377520085</v>
      </c>
      <c r="I30" s="5">
        <f t="shared" si="11"/>
        <v>0.051655815290150474</v>
      </c>
      <c r="K30">
        <f t="shared" si="0"/>
        <v>2105</v>
      </c>
      <c r="L30" t="s">
        <v>25</v>
      </c>
      <c r="M30">
        <v>1</v>
      </c>
      <c r="N30" t="s">
        <v>25</v>
      </c>
      <c r="O30">
        <v>1</v>
      </c>
      <c r="P30" t="s">
        <v>25</v>
      </c>
      <c r="Q30">
        <f t="shared" si="1"/>
        <v>0.07730839377520085</v>
      </c>
      <c r="S30">
        <f t="shared" si="2"/>
        <v>2105</v>
      </c>
      <c r="T30" t="s">
        <v>25</v>
      </c>
      <c r="U30">
        <v>2</v>
      </c>
      <c r="V30" t="s">
        <v>25</v>
      </c>
      <c r="W30">
        <v>2</v>
      </c>
      <c r="X30" t="s">
        <v>25</v>
      </c>
      <c r="Y30">
        <f t="shared" si="3"/>
        <v>0.051655815290150474</v>
      </c>
    </row>
    <row r="31" spans="1:25" ht="13.5">
      <c r="A31" s="7">
        <v>2106</v>
      </c>
      <c r="B31">
        <f t="shared" si="4"/>
        <v>70.3125</v>
      </c>
      <c r="C31">
        <f t="shared" si="5"/>
        <v>40</v>
      </c>
      <c r="D31">
        <f t="shared" si="6"/>
        <v>225000</v>
      </c>
      <c r="E31">
        <f t="shared" si="7"/>
        <v>0.3</v>
      </c>
      <c r="F31">
        <f t="shared" si="8"/>
        <v>4500</v>
      </c>
      <c r="G31">
        <f t="shared" si="9"/>
        <v>0</v>
      </c>
      <c r="H31">
        <f t="shared" si="10"/>
        <v>0.0784735396875816</v>
      </c>
      <c r="I31" s="5">
        <f t="shared" si="11"/>
        <v>0.05526730007740874</v>
      </c>
      <c r="K31">
        <f t="shared" si="0"/>
        <v>2106</v>
      </c>
      <c r="L31" t="s">
        <v>25</v>
      </c>
      <c r="M31">
        <v>1</v>
      </c>
      <c r="N31" t="s">
        <v>25</v>
      </c>
      <c r="O31">
        <v>1</v>
      </c>
      <c r="P31" t="s">
        <v>25</v>
      </c>
      <c r="Q31">
        <f t="shared" si="1"/>
        <v>0.0784735396875816</v>
      </c>
      <c r="S31">
        <f t="shared" si="2"/>
        <v>2106</v>
      </c>
      <c r="T31" t="s">
        <v>25</v>
      </c>
      <c r="U31">
        <v>2</v>
      </c>
      <c r="V31" t="s">
        <v>25</v>
      </c>
      <c r="W31">
        <v>2</v>
      </c>
      <c r="X31" t="s">
        <v>25</v>
      </c>
      <c r="Y31">
        <f t="shared" si="3"/>
        <v>0.05526730007740874</v>
      </c>
    </row>
    <row r="32" spans="1:25" ht="13.5">
      <c r="A32" s="7">
        <v>2107</v>
      </c>
      <c r="B32">
        <f t="shared" si="4"/>
        <v>73.125</v>
      </c>
      <c r="C32">
        <f t="shared" si="5"/>
        <v>40</v>
      </c>
      <c r="D32">
        <f t="shared" si="6"/>
        <v>225000</v>
      </c>
      <c r="E32">
        <f t="shared" si="7"/>
        <v>0.3</v>
      </c>
      <c r="F32">
        <f t="shared" si="8"/>
        <v>4500</v>
      </c>
      <c r="G32">
        <f t="shared" si="9"/>
        <v>0</v>
      </c>
      <c r="H32">
        <f t="shared" si="10"/>
        <v>0.07954927759771774</v>
      </c>
      <c r="I32" s="5">
        <f t="shared" si="11"/>
        <v>0.05899776284181247</v>
      </c>
      <c r="K32">
        <f t="shared" si="0"/>
        <v>2107</v>
      </c>
      <c r="L32" t="s">
        <v>25</v>
      </c>
      <c r="M32">
        <v>1</v>
      </c>
      <c r="N32" t="s">
        <v>25</v>
      </c>
      <c r="O32">
        <v>1</v>
      </c>
      <c r="P32" t="s">
        <v>25</v>
      </c>
      <c r="Q32">
        <f t="shared" si="1"/>
        <v>0.07954927759771774</v>
      </c>
      <c r="S32">
        <f t="shared" si="2"/>
        <v>2107</v>
      </c>
      <c r="T32" t="s">
        <v>25</v>
      </c>
      <c r="U32">
        <v>2</v>
      </c>
      <c r="V32" t="s">
        <v>25</v>
      </c>
      <c r="W32">
        <v>2</v>
      </c>
      <c r="X32" t="s">
        <v>25</v>
      </c>
      <c r="Y32">
        <f t="shared" si="3"/>
        <v>0.05899776284181247</v>
      </c>
    </row>
    <row r="33" spans="1:25" ht="13.5">
      <c r="A33" s="7">
        <v>2108</v>
      </c>
      <c r="B33">
        <f t="shared" si="4"/>
        <v>75.9375</v>
      </c>
      <c r="C33">
        <f t="shared" si="5"/>
        <v>40</v>
      </c>
      <c r="D33">
        <f t="shared" si="6"/>
        <v>225000</v>
      </c>
      <c r="E33">
        <f t="shared" si="7"/>
        <v>0.3</v>
      </c>
      <c r="F33">
        <f t="shared" si="8"/>
        <v>4500</v>
      </c>
      <c r="G33">
        <f t="shared" si="9"/>
        <v>0</v>
      </c>
      <c r="H33">
        <f t="shared" si="10"/>
        <v>0.08052387210031973</v>
      </c>
      <c r="I33" s="5">
        <f t="shared" si="11"/>
        <v>0.06284144401424788</v>
      </c>
      <c r="K33">
        <f t="shared" si="0"/>
        <v>2108</v>
      </c>
      <c r="L33" t="s">
        <v>25</v>
      </c>
      <c r="M33">
        <v>1</v>
      </c>
      <c r="N33" t="s">
        <v>25</v>
      </c>
      <c r="O33">
        <v>1</v>
      </c>
      <c r="P33" t="s">
        <v>25</v>
      </c>
      <c r="Q33">
        <f t="shared" si="1"/>
        <v>0.08052387210031973</v>
      </c>
      <c r="S33">
        <f t="shared" si="2"/>
        <v>2108</v>
      </c>
      <c r="T33" t="s">
        <v>25</v>
      </c>
      <c r="U33">
        <v>2</v>
      </c>
      <c r="V33" t="s">
        <v>25</v>
      </c>
      <c r="W33">
        <v>2</v>
      </c>
      <c r="X33" t="s">
        <v>25</v>
      </c>
      <c r="Y33">
        <f t="shared" si="3"/>
        <v>0.06284144401424788</v>
      </c>
    </row>
    <row r="34" spans="1:25" ht="13.5">
      <c r="A34" s="7">
        <v>2109</v>
      </c>
      <c r="B34">
        <f t="shared" si="4"/>
        <v>78.75</v>
      </c>
      <c r="C34">
        <f t="shared" si="5"/>
        <v>40</v>
      </c>
      <c r="D34">
        <f t="shared" si="6"/>
        <v>225000</v>
      </c>
      <c r="E34">
        <f t="shared" si="7"/>
        <v>0.3</v>
      </c>
      <c r="F34">
        <f t="shared" si="8"/>
        <v>4500</v>
      </c>
      <c r="G34">
        <f t="shared" si="9"/>
        <v>0</v>
      </c>
      <c r="H34">
        <f t="shared" si="10"/>
        <v>0.08138593715084817</v>
      </c>
      <c r="I34" s="5">
        <f t="shared" si="11"/>
        <v>0.06679170970301476</v>
      </c>
      <c r="K34">
        <f t="shared" si="0"/>
        <v>2109</v>
      </c>
      <c r="L34" t="s">
        <v>25</v>
      </c>
      <c r="M34">
        <v>1</v>
      </c>
      <c r="N34" t="s">
        <v>25</v>
      </c>
      <c r="O34">
        <v>1</v>
      </c>
      <c r="P34" t="s">
        <v>25</v>
      </c>
      <c r="Q34">
        <f t="shared" si="1"/>
        <v>0.08138593715084817</v>
      </c>
      <c r="S34">
        <f t="shared" si="2"/>
        <v>2109</v>
      </c>
      <c r="T34" t="s">
        <v>25</v>
      </c>
      <c r="U34">
        <v>2</v>
      </c>
      <c r="V34" t="s">
        <v>25</v>
      </c>
      <c r="W34">
        <v>2</v>
      </c>
      <c r="X34" t="s">
        <v>25</v>
      </c>
      <c r="Y34">
        <f t="shared" si="3"/>
        <v>0.06679170970301476</v>
      </c>
    </row>
    <row r="35" spans="1:25" ht="13.5">
      <c r="A35" s="7">
        <v>2110</v>
      </c>
      <c r="B35">
        <f t="shared" si="4"/>
        <v>81.5625</v>
      </c>
      <c r="C35">
        <f t="shared" si="5"/>
        <v>40</v>
      </c>
      <c r="D35">
        <f t="shared" si="6"/>
        <v>225000</v>
      </c>
      <c r="E35">
        <f t="shared" si="7"/>
        <v>0.3</v>
      </c>
      <c r="F35">
        <f t="shared" si="8"/>
        <v>4500</v>
      </c>
      <c r="G35">
        <f t="shared" si="9"/>
        <v>0</v>
      </c>
      <c r="H35">
        <f t="shared" si="10"/>
        <v>0.08212450144467441</v>
      </c>
      <c r="I35" s="5">
        <f t="shared" si="11"/>
        <v>0.07084107909271171</v>
      </c>
      <c r="K35">
        <f t="shared" si="0"/>
        <v>2110</v>
      </c>
      <c r="L35" t="s">
        <v>25</v>
      </c>
      <c r="M35">
        <v>1</v>
      </c>
      <c r="N35" t="s">
        <v>25</v>
      </c>
      <c r="O35">
        <v>1</v>
      </c>
      <c r="P35" t="s">
        <v>25</v>
      </c>
      <c r="Q35">
        <f t="shared" si="1"/>
        <v>0.08212450144467441</v>
      </c>
      <c r="S35">
        <f t="shared" si="2"/>
        <v>2110</v>
      </c>
      <c r="T35" t="s">
        <v>25</v>
      </c>
      <c r="U35">
        <v>2</v>
      </c>
      <c r="V35" t="s">
        <v>25</v>
      </c>
      <c r="W35">
        <v>2</v>
      </c>
      <c r="X35" t="s">
        <v>25</v>
      </c>
      <c r="Y35">
        <f t="shared" si="3"/>
        <v>0.07084107909271171</v>
      </c>
    </row>
    <row r="36" spans="1:25" ht="13.5">
      <c r="A36" s="7">
        <v>2111</v>
      </c>
      <c r="B36">
        <f t="shared" si="4"/>
        <v>84.375</v>
      </c>
      <c r="C36">
        <f t="shared" si="5"/>
        <v>40</v>
      </c>
      <c r="D36">
        <f t="shared" si="6"/>
        <v>225000</v>
      </c>
      <c r="E36">
        <f t="shared" si="7"/>
        <v>0.3</v>
      </c>
      <c r="F36">
        <f t="shared" si="8"/>
        <v>4500</v>
      </c>
      <c r="G36">
        <f t="shared" si="9"/>
        <v>0</v>
      </c>
      <c r="H36">
        <f t="shared" si="10"/>
        <v>0.08272907166623059</v>
      </c>
      <c r="I36" s="5">
        <f t="shared" si="11"/>
        <v>0.07498125659491003</v>
      </c>
      <c r="K36">
        <f t="shared" si="0"/>
        <v>2111</v>
      </c>
      <c r="L36" t="s">
        <v>25</v>
      </c>
      <c r="M36">
        <v>1</v>
      </c>
      <c r="N36" t="s">
        <v>25</v>
      </c>
      <c r="O36">
        <v>1</v>
      </c>
      <c r="P36" t="s">
        <v>25</v>
      </c>
      <c r="Q36">
        <f t="shared" si="1"/>
        <v>0.08272907166623059</v>
      </c>
      <c r="S36">
        <f t="shared" si="2"/>
        <v>2111</v>
      </c>
      <c r="T36" t="s">
        <v>25</v>
      </c>
      <c r="U36">
        <v>2</v>
      </c>
      <c r="V36" t="s">
        <v>25</v>
      </c>
      <c r="W36">
        <v>2</v>
      </c>
      <c r="X36" t="s">
        <v>25</v>
      </c>
      <c r="Y36">
        <f t="shared" si="3"/>
        <v>0.07498125659491003</v>
      </c>
    </row>
    <row r="37" spans="1:25" ht="13.5">
      <c r="A37" s="7">
        <v>2112</v>
      </c>
      <c r="B37">
        <f t="shared" si="4"/>
        <v>87.1875</v>
      </c>
      <c r="C37">
        <f t="shared" si="5"/>
        <v>40</v>
      </c>
      <c r="D37">
        <f t="shared" si="6"/>
        <v>225000</v>
      </c>
      <c r="E37">
        <f t="shared" si="7"/>
        <v>0.3</v>
      </c>
      <c r="F37">
        <f t="shared" si="8"/>
        <v>4500</v>
      </c>
      <c r="G37">
        <f t="shared" si="9"/>
        <v>0</v>
      </c>
      <c r="H37">
        <f t="shared" si="10"/>
        <v>0.08318969326311108</v>
      </c>
      <c r="I37" s="5">
        <f t="shared" si="11"/>
        <v>0.07920316858144223</v>
      </c>
      <c r="K37">
        <f t="shared" si="0"/>
        <v>2112</v>
      </c>
      <c r="L37" t="s">
        <v>25</v>
      </c>
      <c r="M37">
        <v>1</v>
      </c>
      <c r="N37" t="s">
        <v>25</v>
      </c>
      <c r="O37">
        <v>1</v>
      </c>
      <c r="P37" t="s">
        <v>25</v>
      </c>
      <c r="Q37">
        <f t="shared" si="1"/>
        <v>0.08318969326311108</v>
      </c>
      <c r="S37">
        <f t="shared" si="2"/>
        <v>2112</v>
      </c>
      <c r="T37" t="s">
        <v>25</v>
      </c>
      <c r="U37">
        <v>2</v>
      </c>
      <c r="V37" t="s">
        <v>25</v>
      </c>
      <c r="W37">
        <v>2</v>
      </c>
      <c r="X37" t="s">
        <v>25</v>
      </c>
      <c r="Y37">
        <f t="shared" si="3"/>
        <v>0.07920316858144223</v>
      </c>
    </row>
    <row r="38" spans="1:25" ht="13.5">
      <c r="A38" s="7">
        <v>2113</v>
      </c>
      <c r="B38">
        <f t="shared" si="4"/>
        <v>90</v>
      </c>
      <c r="C38">
        <f t="shared" si="5"/>
        <v>40</v>
      </c>
      <c r="D38">
        <f t="shared" si="6"/>
        <v>225000</v>
      </c>
      <c r="E38">
        <f t="shared" si="7"/>
        <v>0.3</v>
      </c>
      <c r="F38">
        <f t="shared" si="8"/>
        <v>4500</v>
      </c>
      <c r="G38">
        <f t="shared" si="9"/>
        <v>0</v>
      </c>
      <c r="H38">
        <f t="shared" si="10"/>
        <v>0.08349700841342986</v>
      </c>
      <c r="I38" s="5">
        <f t="shared" si="11"/>
        <v>0.08349700450619606</v>
      </c>
      <c r="K38">
        <f t="shared" si="0"/>
        <v>2113</v>
      </c>
      <c r="L38" t="s">
        <v>25</v>
      </c>
      <c r="M38">
        <v>1</v>
      </c>
      <c r="N38" t="s">
        <v>25</v>
      </c>
      <c r="O38">
        <v>1</v>
      </c>
      <c r="P38" t="s">
        <v>25</v>
      </c>
      <c r="Q38">
        <f t="shared" si="1"/>
        <v>0.08349700841342986</v>
      </c>
      <c r="S38">
        <f t="shared" si="2"/>
        <v>2113</v>
      </c>
      <c r="T38" t="s">
        <v>25</v>
      </c>
      <c r="U38">
        <v>2</v>
      </c>
      <c r="V38" t="s">
        <v>25</v>
      </c>
      <c r="W38">
        <v>2</v>
      </c>
      <c r="X38" t="s">
        <v>25</v>
      </c>
      <c r="Y38">
        <f t="shared" si="3"/>
        <v>0.08349700450619606</v>
      </c>
    </row>
    <row r="39" spans="1:25" ht="13.5">
      <c r="A39" s="7">
        <v>3058</v>
      </c>
      <c r="B39">
        <f t="shared" si="4"/>
        <v>92.8125</v>
      </c>
      <c r="C39">
        <f t="shared" si="5"/>
        <v>40</v>
      </c>
      <c r="D39">
        <f t="shared" si="6"/>
        <v>225000</v>
      </c>
      <c r="E39">
        <f t="shared" si="7"/>
        <v>0.3</v>
      </c>
      <c r="F39">
        <f t="shared" si="8"/>
        <v>4500</v>
      </c>
      <c r="G39">
        <f t="shared" si="9"/>
        <v>0</v>
      </c>
      <c r="H39">
        <f t="shared" si="10"/>
        <v>0.08364231086988029</v>
      </c>
      <c r="I39" s="5">
        <f t="shared" si="11"/>
        <v>0.08785226219742014</v>
      </c>
      <c r="K39">
        <f t="shared" si="0"/>
        <v>3058</v>
      </c>
      <c r="L39" t="s">
        <v>25</v>
      </c>
      <c r="M39">
        <v>1</v>
      </c>
      <c r="N39" t="s">
        <v>25</v>
      </c>
      <c r="O39">
        <v>1</v>
      </c>
      <c r="P39" t="s">
        <v>25</v>
      </c>
      <c r="Q39">
        <f t="shared" si="1"/>
        <v>0.08364231086988029</v>
      </c>
      <c r="S39">
        <f t="shared" si="2"/>
        <v>3058</v>
      </c>
      <c r="T39" t="s">
        <v>25</v>
      </c>
      <c r="U39">
        <v>2</v>
      </c>
      <c r="V39" t="s">
        <v>25</v>
      </c>
      <c r="W39">
        <v>2</v>
      </c>
      <c r="X39" t="s">
        <v>25</v>
      </c>
      <c r="Y39">
        <f t="shared" si="3"/>
        <v>0.08785226219742014</v>
      </c>
    </row>
    <row r="40" spans="1:25" ht="13.5">
      <c r="A40" s="7">
        <v>3059</v>
      </c>
      <c r="B40">
        <f t="shared" si="4"/>
        <v>95.625</v>
      </c>
      <c r="C40">
        <f t="shared" si="5"/>
        <v>40</v>
      </c>
      <c r="D40">
        <f t="shared" si="6"/>
        <v>225000</v>
      </c>
      <c r="E40">
        <f t="shared" si="7"/>
        <v>0.3</v>
      </c>
      <c r="F40">
        <f t="shared" si="8"/>
        <v>4500</v>
      </c>
      <c r="G40">
        <f t="shared" si="9"/>
        <v>0</v>
      </c>
      <c r="H40">
        <f t="shared" si="10"/>
        <v>0.08361759738080361</v>
      </c>
      <c r="I40" s="5">
        <f t="shared" si="11"/>
        <v>0.09225779707984015</v>
      </c>
      <c r="K40">
        <f t="shared" si="0"/>
        <v>3059</v>
      </c>
      <c r="L40" t="s">
        <v>25</v>
      </c>
      <c r="M40">
        <v>1</v>
      </c>
      <c r="N40" t="s">
        <v>25</v>
      </c>
      <c r="O40">
        <v>1</v>
      </c>
      <c r="P40" t="s">
        <v>25</v>
      </c>
      <c r="Q40">
        <f t="shared" si="1"/>
        <v>0.08361759738080361</v>
      </c>
      <c r="S40">
        <f t="shared" si="2"/>
        <v>3059</v>
      </c>
      <c r="T40" t="s">
        <v>25</v>
      </c>
      <c r="U40">
        <v>2</v>
      </c>
      <c r="V40" t="s">
        <v>25</v>
      </c>
      <c r="W40">
        <v>2</v>
      </c>
      <c r="X40" t="s">
        <v>25</v>
      </c>
      <c r="Y40">
        <f t="shared" si="3"/>
        <v>0.09225779707984015</v>
      </c>
    </row>
    <row r="41" spans="1:25" ht="13.5">
      <c r="A41" s="7">
        <v>3060</v>
      </c>
      <c r="B41">
        <f t="shared" si="4"/>
        <v>98.4375</v>
      </c>
      <c r="C41">
        <f t="shared" si="5"/>
        <v>40</v>
      </c>
      <c r="D41">
        <f t="shared" si="6"/>
        <v>225000</v>
      </c>
      <c r="E41">
        <f t="shared" si="7"/>
        <v>0.3</v>
      </c>
      <c r="F41">
        <f t="shared" si="8"/>
        <v>4500</v>
      </c>
      <c r="G41">
        <f t="shared" si="9"/>
        <v>0</v>
      </c>
      <c r="H41">
        <f t="shared" si="10"/>
        <v>0.08341561540705536</v>
      </c>
      <c r="I41" s="5">
        <f t="shared" si="11"/>
        <v>0.09670187506447839</v>
      </c>
      <c r="K41">
        <f t="shared" si="0"/>
        <v>3060</v>
      </c>
      <c r="L41" t="s">
        <v>25</v>
      </c>
      <c r="M41">
        <v>1</v>
      </c>
      <c r="N41" t="s">
        <v>25</v>
      </c>
      <c r="O41">
        <v>1</v>
      </c>
      <c r="P41" t="s">
        <v>25</v>
      </c>
      <c r="Q41">
        <f t="shared" si="1"/>
        <v>0.08341561540705536</v>
      </c>
      <c r="S41">
        <f t="shared" si="2"/>
        <v>3060</v>
      </c>
      <c r="T41" t="s">
        <v>25</v>
      </c>
      <c r="U41">
        <v>2</v>
      </c>
      <c r="V41" t="s">
        <v>25</v>
      </c>
      <c r="W41">
        <v>2</v>
      </c>
      <c r="X41" t="s">
        <v>25</v>
      </c>
      <c r="Y41">
        <f t="shared" si="3"/>
        <v>0.09670187506447839</v>
      </c>
    </row>
    <row r="42" spans="1:25" ht="13.5">
      <c r="A42" s="7">
        <v>3061</v>
      </c>
      <c r="B42">
        <f t="shared" si="4"/>
        <v>101.25</v>
      </c>
      <c r="C42">
        <f t="shared" si="5"/>
        <v>40</v>
      </c>
      <c r="D42">
        <f t="shared" si="6"/>
        <v>225000</v>
      </c>
      <c r="E42">
        <f t="shared" si="7"/>
        <v>0.3</v>
      </c>
      <c r="F42">
        <f t="shared" si="8"/>
        <v>4500</v>
      </c>
      <c r="G42">
        <f t="shared" si="9"/>
        <v>0</v>
      </c>
      <c r="H42">
        <f t="shared" si="10"/>
        <v>0.08302990687347038</v>
      </c>
      <c r="I42" s="5">
        <f t="shared" si="11"/>
        <v>0.10117222882408271</v>
      </c>
      <c r="K42">
        <f t="shared" si="0"/>
        <v>3061</v>
      </c>
      <c r="L42" t="s">
        <v>25</v>
      </c>
      <c r="M42">
        <v>1</v>
      </c>
      <c r="N42" t="s">
        <v>25</v>
      </c>
      <c r="O42">
        <v>1</v>
      </c>
      <c r="P42" t="s">
        <v>25</v>
      </c>
      <c r="Q42">
        <f t="shared" si="1"/>
        <v>0.08302990687347038</v>
      </c>
      <c r="S42">
        <f t="shared" si="2"/>
        <v>3061</v>
      </c>
      <c r="T42" t="s">
        <v>25</v>
      </c>
      <c r="U42">
        <v>2</v>
      </c>
      <c r="V42" t="s">
        <v>25</v>
      </c>
      <c r="W42">
        <v>2</v>
      </c>
      <c r="X42" t="s">
        <v>25</v>
      </c>
      <c r="Y42">
        <f t="shared" si="3"/>
        <v>0.10117222882408271</v>
      </c>
    </row>
    <row r="43" spans="1:25" ht="13.5">
      <c r="A43" s="7">
        <v>3062</v>
      </c>
      <c r="B43">
        <f t="shared" si="4"/>
        <v>104.0625</v>
      </c>
      <c r="C43">
        <f t="shared" si="5"/>
        <v>40</v>
      </c>
      <c r="D43">
        <f t="shared" si="6"/>
        <v>225000</v>
      </c>
      <c r="E43">
        <f t="shared" si="7"/>
        <v>0.3</v>
      </c>
      <c r="F43">
        <f t="shared" si="8"/>
        <v>4500</v>
      </c>
      <c r="G43">
        <f t="shared" si="9"/>
        <v>0</v>
      </c>
      <c r="H43">
        <f t="shared" si="10"/>
        <v>0.08245484771515292</v>
      </c>
      <c r="I43" s="5">
        <f t="shared" si="11"/>
        <v>0.10565611715360773</v>
      </c>
      <c r="K43">
        <f t="shared" si="0"/>
        <v>3062</v>
      </c>
      <c r="L43" t="s">
        <v>25</v>
      </c>
      <c r="M43">
        <v>1</v>
      </c>
      <c r="N43" t="s">
        <v>25</v>
      </c>
      <c r="O43">
        <v>1</v>
      </c>
      <c r="P43" t="s">
        <v>25</v>
      </c>
      <c r="Q43">
        <f t="shared" si="1"/>
        <v>0.08245484771515292</v>
      </c>
      <c r="S43">
        <f t="shared" si="2"/>
        <v>3062</v>
      </c>
      <c r="T43" t="s">
        <v>25</v>
      </c>
      <c r="U43">
        <v>2</v>
      </c>
      <c r="V43" t="s">
        <v>25</v>
      </c>
      <c r="W43">
        <v>2</v>
      </c>
      <c r="X43" t="s">
        <v>25</v>
      </c>
      <c r="Y43">
        <f t="shared" si="3"/>
        <v>0.10565611715360773</v>
      </c>
    </row>
    <row r="44" spans="1:25" ht="13.5">
      <c r="A44" s="7">
        <v>3063</v>
      </c>
      <c r="B44">
        <f t="shared" si="4"/>
        <v>106.875</v>
      </c>
      <c r="C44">
        <f t="shared" si="5"/>
        <v>40</v>
      </c>
      <c r="D44">
        <f t="shared" si="6"/>
        <v>225000</v>
      </c>
      <c r="E44">
        <f t="shared" si="7"/>
        <v>0.3</v>
      </c>
      <c r="F44">
        <f t="shared" si="8"/>
        <v>4500</v>
      </c>
      <c r="G44">
        <f t="shared" si="9"/>
        <v>0</v>
      </c>
      <c r="H44">
        <f t="shared" si="10"/>
        <v>0.0816856830015469</v>
      </c>
      <c r="I44" s="5">
        <f t="shared" si="11"/>
        <v>0.11014038709835637</v>
      </c>
      <c r="K44">
        <f t="shared" si="0"/>
        <v>3063</v>
      </c>
      <c r="L44" t="s">
        <v>25</v>
      </c>
      <c r="M44">
        <v>1</v>
      </c>
      <c r="N44" t="s">
        <v>25</v>
      </c>
      <c r="O44">
        <v>1</v>
      </c>
      <c r="P44" t="s">
        <v>25</v>
      </c>
      <c r="Q44">
        <f t="shared" si="1"/>
        <v>0.0816856830015469</v>
      </c>
      <c r="S44">
        <f t="shared" si="2"/>
        <v>3063</v>
      </c>
      <c r="T44" t="s">
        <v>25</v>
      </c>
      <c r="U44">
        <v>2</v>
      </c>
      <c r="V44" t="s">
        <v>25</v>
      </c>
      <c r="W44">
        <v>2</v>
      </c>
      <c r="X44" t="s">
        <v>25</v>
      </c>
      <c r="Y44">
        <f t="shared" si="3"/>
        <v>0.11014038709835637</v>
      </c>
    </row>
    <row r="45" spans="1:25" ht="13.5">
      <c r="A45" s="7">
        <v>3064</v>
      </c>
      <c r="B45">
        <f t="shared" si="4"/>
        <v>109.6875</v>
      </c>
      <c r="C45">
        <f t="shared" si="5"/>
        <v>40</v>
      </c>
      <c r="D45">
        <f t="shared" si="6"/>
        <v>225000</v>
      </c>
      <c r="E45">
        <f t="shared" si="7"/>
        <v>0.3</v>
      </c>
      <c r="F45">
        <f t="shared" si="8"/>
        <v>4500</v>
      </c>
      <c r="G45">
        <f t="shared" si="9"/>
        <v>0</v>
      </c>
      <c r="H45">
        <f t="shared" si="10"/>
        <v>0.08071855744514693</v>
      </c>
      <c r="I45" s="5">
        <f t="shared" si="11"/>
        <v>0.1146115385172703</v>
      </c>
      <c r="K45">
        <f t="shared" si="0"/>
        <v>3064</v>
      </c>
      <c r="L45" t="s">
        <v>25</v>
      </c>
      <c r="M45">
        <v>1</v>
      </c>
      <c r="N45" t="s">
        <v>25</v>
      </c>
      <c r="O45">
        <v>1</v>
      </c>
      <c r="P45" t="s">
        <v>25</v>
      </c>
      <c r="Q45">
        <f t="shared" si="1"/>
        <v>0.08071855744514693</v>
      </c>
      <c r="S45">
        <f t="shared" si="2"/>
        <v>3064</v>
      </c>
      <c r="T45" t="s">
        <v>25</v>
      </c>
      <c r="U45">
        <v>2</v>
      </c>
      <c r="V45" t="s">
        <v>25</v>
      </c>
      <c r="W45">
        <v>2</v>
      </c>
      <c r="X45" t="s">
        <v>25</v>
      </c>
      <c r="Y45">
        <f t="shared" si="3"/>
        <v>0.1146115385172703</v>
      </c>
    </row>
    <row r="46" spans="1:25" ht="13.5">
      <c r="A46" s="7">
        <v>3065</v>
      </c>
      <c r="B46">
        <f t="shared" si="4"/>
        <v>112.5</v>
      </c>
      <c r="C46">
        <f t="shared" si="5"/>
        <v>40</v>
      </c>
      <c r="D46">
        <f t="shared" si="6"/>
        <v>225000</v>
      </c>
      <c r="E46">
        <f t="shared" si="7"/>
        <v>0.3</v>
      </c>
      <c r="F46">
        <f t="shared" si="8"/>
        <v>4500</v>
      </c>
      <c r="G46">
        <f t="shared" si="9"/>
        <v>0</v>
      </c>
      <c r="H46">
        <f t="shared" si="10"/>
        <v>0.07955054112666447</v>
      </c>
      <c r="I46" s="5">
        <f t="shared" si="11"/>
        <v>0.11905579073553994</v>
      </c>
      <c r="K46">
        <f t="shared" si="0"/>
        <v>3065</v>
      </c>
      <c r="L46" t="s">
        <v>25</v>
      </c>
      <c r="M46">
        <v>1</v>
      </c>
      <c r="N46" t="s">
        <v>25</v>
      </c>
      <c r="O46">
        <v>1</v>
      </c>
      <c r="P46" t="s">
        <v>25</v>
      </c>
      <c r="Q46">
        <f t="shared" si="1"/>
        <v>0.07955054112666447</v>
      </c>
      <c r="S46">
        <f t="shared" si="2"/>
        <v>3065</v>
      </c>
      <c r="T46" t="s">
        <v>25</v>
      </c>
      <c r="U46">
        <v>2</v>
      </c>
      <c r="V46" t="s">
        <v>25</v>
      </c>
      <c r="W46">
        <v>2</v>
      </c>
      <c r="X46" t="s">
        <v>25</v>
      </c>
      <c r="Y46">
        <f t="shared" si="3"/>
        <v>0.11905579073553994</v>
      </c>
    </row>
    <row r="47" spans="1:25" ht="13.5">
      <c r="A47" s="7">
        <v>3066</v>
      </c>
      <c r="B47">
        <f t="shared" si="4"/>
        <v>115.3125</v>
      </c>
      <c r="C47">
        <f t="shared" si="5"/>
        <v>40</v>
      </c>
      <c r="D47">
        <f t="shared" si="6"/>
        <v>225000</v>
      </c>
      <c r="E47">
        <f t="shared" si="7"/>
        <v>0.3</v>
      </c>
      <c r="F47">
        <f t="shared" si="8"/>
        <v>4500</v>
      </c>
      <c r="G47">
        <f t="shared" si="9"/>
        <v>0</v>
      </c>
      <c r="H47">
        <f t="shared" si="10"/>
        <v>0.0781796502943313</v>
      </c>
      <c r="I47" s="5">
        <f t="shared" si="11"/>
        <v>0.12345915092925608</v>
      </c>
      <c r="K47">
        <f t="shared" si="0"/>
        <v>3066</v>
      </c>
      <c r="L47" t="s">
        <v>25</v>
      </c>
      <c r="M47">
        <v>1</v>
      </c>
      <c r="N47" t="s">
        <v>25</v>
      </c>
      <c r="O47">
        <v>1</v>
      </c>
      <c r="P47" t="s">
        <v>25</v>
      </c>
      <c r="Q47">
        <f t="shared" si="1"/>
        <v>0.0781796502943313</v>
      </c>
      <c r="S47">
        <f t="shared" si="2"/>
        <v>3066</v>
      </c>
      <c r="T47" t="s">
        <v>25</v>
      </c>
      <c r="U47">
        <v>2</v>
      </c>
      <c r="V47" t="s">
        <v>25</v>
      </c>
      <c r="W47">
        <v>2</v>
      </c>
      <c r="X47" t="s">
        <v>25</v>
      </c>
      <c r="Y47">
        <f t="shared" si="3"/>
        <v>0.12345915092925608</v>
      </c>
    </row>
    <row r="48" spans="1:25" ht="13.5">
      <c r="A48" s="7">
        <v>3067</v>
      </c>
      <c r="B48">
        <f t="shared" si="4"/>
        <v>118.125</v>
      </c>
      <c r="C48">
        <f t="shared" si="5"/>
        <v>40</v>
      </c>
      <c r="D48">
        <f t="shared" si="6"/>
        <v>225000</v>
      </c>
      <c r="E48">
        <f t="shared" si="7"/>
        <v>0.3</v>
      </c>
      <c r="F48">
        <f t="shared" si="8"/>
        <v>4500</v>
      </c>
      <c r="G48">
        <f t="shared" si="9"/>
        <v>0</v>
      </c>
      <c r="H48">
        <f t="shared" si="10"/>
        <v>0.07660486312166234</v>
      </c>
      <c r="I48" s="5">
        <f t="shared" si="11"/>
        <v>0.12780748387531227</v>
      </c>
      <c r="K48">
        <f t="shared" si="0"/>
        <v>3067</v>
      </c>
      <c r="L48" t="s">
        <v>25</v>
      </c>
      <c r="M48">
        <v>1</v>
      </c>
      <c r="N48" t="s">
        <v>25</v>
      </c>
      <c r="O48">
        <v>1</v>
      </c>
      <c r="P48" t="s">
        <v>25</v>
      </c>
      <c r="Q48">
        <f t="shared" si="1"/>
        <v>0.07660486312166234</v>
      </c>
      <c r="S48">
        <f t="shared" si="2"/>
        <v>3067</v>
      </c>
      <c r="T48" t="s">
        <v>25</v>
      </c>
      <c r="U48">
        <v>2</v>
      </c>
      <c r="V48" t="s">
        <v>25</v>
      </c>
      <c r="W48">
        <v>2</v>
      </c>
      <c r="X48" t="s">
        <v>25</v>
      </c>
      <c r="Y48">
        <f t="shared" si="3"/>
        <v>0.12780748387531227</v>
      </c>
    </row>
    <row r="49" spans="1:25" ht="13.5">
      <c r="A49" s="7">
        <v>3068</v>
      </c>
      <c r="B49">
        <f t="shared" si="4"/>
        <v>120.9375</v>
      </c>
      <c r="C49">
        <f t="shared" si="5"/>
        <v>40</v>
      </c>
      <c r="D49">
        <f t="shared" si="6"/>
        <v>225000</v>
      </c>
      <c r="E49">
        <f t="shared" si="7"/>
        <v>0.3</v>
      </c>
      <c r="F49">
        <f t="shared" si="8"/>
        <v>4500</v>
      </c>
      <c r="G49">
        <f t="shared" si="9"/>
        <v>0</v>
      </c>
      <c r="H49">
        <f t="shared" si="10"/>
        <v>0.07482613033526846</v>
      </c>
      <c r="I49" s="5">
        <f t="shared" si="11"/>
        <v>0.13208658269223916</v>
      </c>
      <c r="K49">
        <f t="shared" si="0"/>
        <v>3068</v>
      </c>
      <c r="L49" t="s">
        <v>25</v>
      </c>
      <c r="M49">
        <v>1</v>
      </c>
      <c r="N49" t="s">
        <v>25</v>
      </c>
      <c r="O49">
        <v>1</v>
      </c>
      <c r="P49" t="s">
        <v>25</v>
      </c>
      <c r="Q49">
        <f t="shared" si="1"/>
        <v>0.07482613033526846</v>
      </c>
      <c r="S49">
        <f t="shared" si="2"/>
        <v>3068</v>
      </c>
      <c r="T49" t="s">
        <v>25</v>
      </c>
      <c r="U49">
        <v>2</v>
      </c>
      <c r="V49" t="s">
        <v>25</v>
      </c>
      <c r="W49">
        <v>2</v>
      </c>
      <c r="X49" t="s">
        <v>25</v>
      </c>
      <c r="Y49">
        <f t="shared" si="3"/>
        <v>0.13208658269223916</v>
      </c>
    </row>
    <row r="50" spans="1:25" ht="13.5">
      <c r="A50" s="7">
        <v>3069</v>
      </c>
      <c r="B50">
        <f t="shared" si="4"/>
        <v>123.75</v>
      </c>
      <c r="C50">
        <f t="shared" si="5"/>
        <v>40</v>
      </c>
      <c r="D50">
        <f t="shared" si="6"/>
        <v>225000</v>
      </c>
      <c r="E50">
        <f t="shared" si="7"/>
        <v>0.3</v>
      </c>
      <c r="F50">
        <f t="shared" si="8"/>
        <v>4500</v>
      </c>
      <c r="G50">
        <f t="shared" si="9"/>
        <v>0</v>
      </c>
      <c r="H50">
        <f t="shared" si="10"/>
        <v>0.07284438065206016</v>
      </c>
      <c r="I50" s="5">
        <f t="shared" si="11"/>
        <v>0.13628224019214824</v>
      </c>
      <c r="K50">
        <f t="shared" si="0"/>
        <v>3069</v>
      </c>
      <c r="L50" t="s">
        <v>25</v>
      </c>
      <c r="M50">
        <v>1</v>
      </c>
      <c r="N50" t="s">
        <v>25</v>
      </c>
      <c r="O50">
        <v>1</v>
      </c>
      <c r="P50" t="s">
        <v>25</v>
      </c>
      <c r="Q50">
        <f t="shared" si="1"/>
        <v>0.07284438065206016</v>
      </c>
      <c r="S50">
        <f t="shared" si="2"/>
        <v>3069</v>
      </c>
      <c r="T50" t="s">
        <v>25</v>
      </c>
      <c r="U50">
        <v>2</v>
      </c>
      <c r="V50" t="s">
        <v>25</v>
      </c>
      <c r="W50">
        <v>2</v>
      </c>
      <c r="X50" t="s">
        <v>25</v>
      </c>
      <c r="Y50">
        <f t="shared" si="3"/>
        <v>0.13628224019214824</v>
      </c>
    </row>
    <row r="51" spans="1:25" ht="13.5">
      <c r="A51" s="7">
        <v>3070</v>
      </c>
      <c r="B51">
        <f t="shared" si="4"/>
        <v>126.5625</v>
      </c>
      <c r="C51">
        <f t="shared" si="5"/>
        <v>40</v>
      </c>
      <c r="D51">
        <f t="shared" si="6"/>
        <v>225000</v>
      </c>
      <c r="E51">
        <f t="shared" si="7"/>
        <v>0.3</v>
      </c>
      <c r="F51">
        <f t="shared" si="8"/>
        <v>4500</v>
      </c>
      <c r="G51">
        <f t="shared" si="9"/>
        <v>0</v>
      </c>
      <c r="H51">
        <f t="shared" si="10"/>
        <v>0.07066152099326337</v>
      </c>
      <c r="I51" s="5">
        <f t="shared" si="11"/>
        <v>0.14038032046051893</v>
      </c>
      <c r="K51">
        <f t="shared" si="0"/>
        <v>3070</v>
      </c>
      <c r="L51" t="s">
        <v>25</v>
      </c>
      <c r="M51">
        <v>1</v>
      </c>
      <c r="N51" t="s">
        <v>25</v>
      </c>
      <c r="O51">
        <v>1</v>
      </c>
      <c r="P51" t="s">
        <v>25</v>
      </c>
      <c r="Q51">
        <f t="shared" si="1"/>
        <v>0.07066152099326337</v>
      </c>
      <c r="S51">
        <f t="shared" si="2"/>
        <v>3070</v>
      </c>
      <c r="T51" t="s">
        <v>25</v>
      </c>
      <c r="U51">
        <v>2</v>
      </c>
      <c r="V51" t="s">
        <v>25</v>
      </c>
      <c r="W51">
        <v>2</v>
      </c>
      <c r="X51" t="s">
        <v>25</v>
      </c>
      <c r="Y51">
        <f t="shared" si="3"/>
        <v>0.14038032046051893</v>
      </c>
    </row>
    <row r="52" spans="1:25" ht="13.5">
      <c r="A52" s="7">
        <v>3071</v>
      </c>
      <c r="B52">
        <f t="shared" si="4"/>
        <v>129.375</v>
      </c>
      <c r="C52">
        <f t="shared" si="5"/>
        <v>40</v>
      </c>
      <c r="D52">
        <f t="shared" si="6"/>
        <v>225000</v>
      </c>
      <c r="E52">
        <f t="shared" si="7"/>
        <v>0.3</v>
      </c>
      <c r="F52">
        <f t="shared" si="8"/>
        <v>4500</v>
      </c>
      <c r="G52">
        <f t="shared" si="9"/>
        <v>0</v>
      </c>
      <c r="H52">
        <f t="shared" si="10"/>
        <v>0.06828043147092634</v>
      </c>
      <c r="I52" s="5">
        <f t="shared" si="11"/>
        <v>0.14436683027919062</v>
      </c>
      <c r="K52">
        <f t="shared" si="0"/>
        <v>3071</v>
      </c>
      <c r="L52" t="s">
        <v>25</v>
      </c>
      <c r="M52">
        <v>1</v>
      </c>
      <c r="N52" t="s">
        <v>25</v>
      </c>
      <c r="O52">
        <v>1</v>
      </c>
      <c r="P52" t="s">
        <v>25</v>
      </c>
      <c r="Q52">
        <f t="shared" si="1"/>
        <v>0.06828043147092634</v>
      </c>
      <c r="S52">
        <f t="shared" si="2"/>
        <v>3071</v>
      </c>
      <c r="T52" t="s">
        <v>25</v>
      </c>
      <c r="U52">
        <v>2</v>
      </c>
      <c r="V52" t="s">
        <v>25</v>
      </c>
      <c r="W52">
        <v>2</v>
      </c>
      <c r="X52" t="s">
        <v>25</v>
      </c>
      <c r="Y52">
        <f t="shared" si="3"/>
        <v>0.14436683027919062</v>
      </c>
    </row>
    <row r="53" spans="1:25" ht="13.5">
      <c r="A53" s="7">
        <v>3072</v>
      </c>
      <c r="B53">
        <f t="shared" si="4"/>
        <v>132.1875</v>
      </c>
      <c r="C53">
        <f t="shared" si="5"/>
        <v>40</v>
      </c>
      <c r="D53">
        <f t="shared" si="6"/>
        <v>225000</v>
      </c>
      <c r="E53">
        <f t="shared" si="7"/>
        <v>0.3</v>
      </c>
      <c r="F53">
        <f t="shared" si="8"/>
        <v>4500</v>
      </c>
      <c r="G53">
        <f t="shared" si="9"/>
        <v>0</v>
      </c>
      <c r="H53">
        <f t="shared" si="10"/>
        <v>0.0657049551708824</v>
      </c>
      <c r="I53" s="5">
        <f t="shared" si="11"/>
        <v>0.14822799000863235</v>
      </c>
      <c r="K53">
        <f t="shared" si="0"/>
        <v>3072</v>
      </c>
      <c r="L53" t="s">
        <v>25</v>
      </c>
      <c r="M53">
        <v>1</v>
      </c>
      <c r="N53" t="s">
        <v>25</v>
      </c>
      <c r="O53">
        <v>1</v>
      </c>
      <c r="P53" t="s">
        <v>25</v>
      </c>
      <c r="Q53">
        <f t="shared" si="1"/>
        <v>0.0657049551708824</v>
      </c>
      <c r="S53">
        <f t="shared" si="2"/>
        <v>3072</v>
      </c>
      <c r="T53" t="s">
        <v>25</v>
      </c>
      <c r="U53">
        <v>2</v>
      </c>
      <c r="V53" t="s">
        <v>25</v>
      </c>
      <c r="W53">
        <v>2</v>
      </c>
      <c r="X53" t="s">
        <v>25</v>
      </c>
      <c r="Y53">
        <f t="shared" si="3"/>
        <v>0.14822799000863235</v>
      </c>
    </row>
    <row r="54" spans="1:25" ht="13.5">
      <c r="A54" s="7">
        <v>3073</v>
      </c>
      <c r="B54">
        <f t="shared" si="4"/>
        <v>135</v>
      </c>
      <c r="C54">
        <f t="shared" si="5"/>
        <v>40</v>
      </c>
      <c r="D54">
        <f t="shared" si="6"/>
        <v>225000</v>
      </c>
      <c r="E54">
        <f t="shared" si="7"/>
        <v>0.3</v>
      </c>
      <c r="F54">
        <f t="shared" si="8"/>
        <v>4500</v>
      </c>
      <c r="G54">
        <f t="shared" si="9"/>
        <v>0</v>
      </c>
      <c r="H54">
        <f t="shared" si="10"/>
        <v>0.06293988278428772</v>
      </c>
      <c r="I54" s="5">
        <f t="shared" si="11"/>
        <v>0.15195030354835443</v>
      </c>
      <c r="K54">
        <f t="shared" si="0"/>
        <v>3073</v>
      </c>
      <c r="L54" t="s">
        <v>25</v>
      </c>
      <c r="M54">
        <v>1</v>
      </c>
      <c r="N54" t="s">
        <v>25</v>
      </c>
      <c r="O54">
        <v>1</v>
      </c>
      <c r="P54" t="s">
        <v>25</v>
      </c>
      <c r="Q54">
        <f t="shared" si="1"/>
        <v>0.06293988278428772</v>
      </c>
      <c r="S54">
        <f t="shared" si="2"/>
        <v>3073</v>
      </c>
      <c r="T54" t="s">
        <v>25</v>
      </c>
      <c r="U54">
        <v>2</v>
      </c>
      <c r="V54" t="s">
        <v>25</v>
      </c>
      <c r="W54">
        <v>2</v>
      </c>
      <c r="X54" t="s">
        <v>25</v>
      </c>
      <c r="Y54">
        <f t="shared" si="3"/>
        <v>0.15195030354835443</v>
      </c>
    </row>
    <row r="55" spans="1:25" ht="13.5">
      <c r="A55" s="7">
        <v>4018</v>
      </c>
      <c r="B55">
        <f t="shared" si="4"/>
        <v>137.8125</v>
      </c>
      <c r="C55">
        <f t="shared" si="5"/>
        <v>40</v>
      </c>
      <c r="D55">
        <f t="shared" si="6"/>
        <v>225000</v>
      </c>
      <c r="E55">
        <f t="shared" si="7"/>
        <v>0.3</v>
      </c>
      <c r="F55">
        <f t="shared" si="8"/>
        <v>4500</v>
      </c>
      <c r="G55">
        <f t="shared" si="9"/>
        <v>0</v>
      </c>
      <c r="H55">
        <f t="shared" si="10"/>
        <v>0.059990932167730306</v>
      </c>
      <c r="I55" s="5">
        <f t="shared" si="11"/>
        <v>0.1555206269991785</v>
      </c>
      <c r="K55">
        <f t="shared" si="0"/>
        <v>4018</v>
      </c>
      <c r="L55" t="s">
        <v>25</v>
      </c>
      <c r="M55">
        <v>1</v>
      </c>
      <c r="N55" t="s">
        <v>25</v>
      </c>
      <c r="O55">
        <v>1</v>
      </c>
      <c r="P55" t="s">
        <v>25</v>
      </c>
      <c r="Q55">
        <f t="shared" si="1"/>
        <v>0.059990932167730306</v>
      </c>
      <c r="S55">
        <f t="shared" si="2"/>
        <v>4018</v>
      </c>
      <c r="T55" t="s">
        <v>25</v>
      </c>
      <c r="U55">
        <v>2</v>
      </c>
      <c r="V55" t="s">
        <v>25</v>
      </c>
      <c r="W55">
        <v>2</v>
      </c>
      <c r="X55" t="s">
        <v>25</v>
      </c>
      <c r="Y55">
        <f t="shared" si="3"/>
        <v>0.1555206269991785</v>
      </c>
    </row>
    <row r="56" spans="1:25" ht="13.5">
      <c r="A56" s="7">
        <v>4019</v>
      </c>
      <c r="B56">
        <f t="shared" si="4"/>
        <v>140.625</v>
      </c>
      <c r="C56">
        <f t="shared" si="5"/>
        <v>40</v>
      </c>
      <c r="D56">
        <f t="shared" si="6"/>
        <v>225000</v>
      </c>
      <c r="E56">
        <f t="shared" si="7"/>
        <v>0.3</v>
      </c>
      <c r="F56">
        <f t="shared" si="8"/>
        <v>4500</v>
      </c>
      <c r="G56">
        <f t="shared" si="9"/>
        <v>0</v>
      </c>
      <c r="H56">
        <f t="shared" si="10"/>
        <v>0.056864722939349376</v>
      </c>
      <c r="I56" s="5">
        <f t="shared" si="11"/>
        <v>0.15892623565797526</v>
      </c>
      <c r="K56">
        <f t="shared" si="0"/>
        <v>4019</v>
      </c>
      <c r="L56" t="s">
        <v>25</v>
      </c>
      <c r="M56">
        <v>1</v>
      </c>
      <c r="N56" t="s">
        <v>25</v>
      </c>
      <c r="O56">
        <v>1</v>
      </c>
      <c r="P56" t="s">
        <v>25</v>
      </c>
      <c r="Q56">
        <f t="shared" si="1"/>
        <v>0.056864722939349376</v>
      </c>
      <c r="S56">
        <f t="shared" si="2"/>
        <v>4019</v>
      </c>
      <c r="T56" t="s">
        <v>25</v>
      </c>
      <c r="U56">
        <v>2</v>
      </c>
      <c r="V56" t="s">
        <v>25</v>
      </c>
      <c r="W56">
        <v>2</v>
      </c>
      <c r="X56" t="s">
        <v>25</v>
      </c>
      <c r="Y56">
        <f t="shared" si="3"/>
        <v>0.15892623565797526</v>
      </c>
    </row>
    <row r="57" spans="1:25" ht="13.5">
      <c r="A57" s="7">
        <v>4020</v>
      </c>
      <c r="B57">
        <f t="shared" si="4"/>
        <v>143.4375</v>
      </c>
      <c r="C57">
        <f t="shared" si="5"/>
        <v>40</v>
      </c>
      <c r="D57">
        <f t="shared" si="6"/>
        <v>225000</v>
      </c>
      <c r="E57">
        <f t="shared" si="7"/>
        <v>0.3</v>
      </c>
      <c r="F57">
        <f t="shared" si="8"/>
        <v>4500</v>
      </c>
      <c r="G57">
        <f t="shared" si="9"/>
        <v>0</v>
      </c>
      <c r="H57">
        <f t="shared" si="10"/>
        <v>0.053568746245269236</v>
      </c>
      <c r="I57" s="5">
        <f t="shared" si="11"/>
        <v>0.16215488898436822</v>
      </c>
      <c r="K57">
        <f t="shared" si="0"/>
        <v>4020</v>
      </c>
      <c r="L57" t="s">
        <v>25</v>
      </c>
      <c r="M57">
        <v>1</v>
      </c>
      <c r="N57" t="s">
        <v>25</v>
      </c>
      <c r="O57">
        <v>1</v>
      </c>
      <c r="P57" t="s">
        <v>25</v>
      </c>
      <c r="Q57">
        <f t="shared" si="1"/>
        <v>0.053568746245269236</v>
      </c>
      <c r="S57">
        <f t="shared" si="2"/>
        <v>4020</v>
      </c>
      <c r="T57" t="s">
        <v>25</v>
      </c>
      <c r="U57">
        <v>2</v>
      </c>
      <c r="V57" t="s">
        <v>25</v>
      </c>
      <c r="W57">
        <v>2</v>
      </c>
      <c r="X57" t="s">
        <v>25</v>
      </c>
      <c r="Y57">
        <f t="shared" si="3"/>
        <v>0.16215488898436822</v>
      </c>
    </row>
    <row r="58" spans="1:25" ht="13.5">
      <c r="A58" s="7">
        <v>4021</v>
      </c>
      <c r="B58">
        <f t="shared" si="4"/>
        <v>146.25</v>
      </c>
      <c r="C58">
        <f t="shared" si="5"/>
        <v>40</v>
      </c>
      <c r="D58">
        <f t="shared" si="6"/>
        <v>225000</v>
      </c>
      <c r="E58">
        <f t="shared" si="7"/>
        <v>0.3</v>
      </c>
      <c r="F58">
        <f t="shared" si="8"/>
        <v>4500</v>
      </c>
      <c r="G58">
        <f t="shared" si="9"/>
        <v>0</v>
      </c>
      <c r="H58">
        <f t="shared" si="10"/>
        <v>0.05011132985678916</v>
      </c>
      <c r="I58" s="5">
        <f t="shared" si="11"/>
        <v>0.1651948931897483</v>
      </c>
      <c r="K58">
        <f t="shared" si="0"/>
        <v>4021</v>
      </c>
      <c r="L58" t="s">
        <v>25</v>
      </c>
      <c r="M58">
        <v>1</v>
      </c>
      <c r="N58" t="s">
        <v>25</v>
      </c>
      <c r="O58">
        <v>1</v>
      </c>
      <c r="P58" t="s">
        <v>25</v>
      </c>
      <c r="Q58">
        <f t="shared" si="1"/>
        <v>0.05011132985678916</v>
      </c>
      <c r="S58">
        <f t="shared" si="2"/>
        <v>4021</v>
      </c>
      <c r="T58" t="s">
        <v>25</v>
      </c>
      <c r="U58">
        <v>2</v>
      </c>
      <c r="V58" t="s">
        <v>25</v>
      </c>
      <c r="W58">
        <v>2</v>
      </c>
      <c r="X58" t="s">
        <v>25</v>
      </c>
      <c r="Y58">
        <f t="shared" si="3"/>
        <v>0.1651948931897483</v>
      </c>
    </row>
    <row r="59" spans="1:25" ht="13.5">
      <c r="A59" s="7">
        <v>4022</v>
      </c>
      <c r="B59">
        <f t="shared" si="4"/>
        <v>149.0625</v>
      </c>
      <c r="C59">
        <f t="shared" si="5"/>
        <v>40</v>
      </c>
      <c r="D59">
        <f t="shared" si="6"/>
        <v>225000</v>
      </c>
      <c r="E59">
        <f t="shared" si="7"/>
        <v>0.3</v>
      </c>
      <c r="F59">
        <f t="shared" si="8"/>
        <v>4500</v>
      </c>
      <c r="G59">
        <f t="shared" si="9"/>
        <v>0</v>
      </c>
      <c r="H59">
        <f t="shared" si="10"/>
        <v>0.0465015987840418</v>
      </c>
      <c r="I59" s="5">
        <f t="shared" si="11"/>
        <v>0.1680351611116765</v>
      </c>
      <c r="K59">
        <f t="shared" si="0"/>
        <v>4022</v>
      </c>
      <c r="L59" t="s">
        <v>25</v>
      </c>
      <c r="M59">
        <v>1</v>
      </c>
      <c r="N59" t="s">
        <v>25</v>
      </c>
      <c r="O59">
        <v>1</v>
      </c>
      <c r="P59" t="s">
        <v>25</v>
      </c>
      <c r="Q59">
        <f t="shared" si="1"/>
        <v>0.0465015987840418</v>
      </c>
      <c r="S59">
        <f t="shared" si="2"/>
        <v>4022</v>
      </c>
      <c r="T59" t="s">
        <v>25</v>
      </c>
      <c r="U59">
        <v>2</v>
      </c>
      <c r="V59" t="s">
        <v>25</v>
      </c>
      <c r="W59">
        <v>2</v>
      </c>
      <c r="X59" t="s">
        <v>25</v>
      </c>
      <c r="Y59">
        <f t="shared" si="3"/>
        <v>0.1680351611116765</v>
      </c>
    </row>
    <row r="60" spans="1:25" ht="13.5">
      <c r="A60" s="7">
        <v>4023</v>
      </c>
      <c r="B60">
        <f t="shared" si="4"/>
        <v>151.875</v>
      </c>
      <c r="C60">
        <f t="shared" si="5"/>
        <v>40</v>
      </c>
      <c r="D60">
        <f t="shared" si="6"/>
        <v>225000</v>
      </c>
      <c r="E60">
        <f t="shared" si="7"/>
        <v>0.3</v>
      </c>
      <c r="F60">
        <f t="shared" si="8"/>
        <v>4500</v>
      </c>
      <c r="G60">
        <f t="shared" si="9"/>
        <v>0</v>
      </c>
      <c r="H60">
        <f t="shared" si="10"/>
        <v>0.042749431616098905</v>
      </c>
      <c r="I60" s="5">
        <f t="shared" si="11"/>
        <v>0.17066526905131826</v>
      </c>
      <c r="K60">
        <f t="shared" si="0"/>
        <v>4023</v>
      </c>
      <c r="L60" t="s">
        <v>25</v>
      </c>
      <c r="M60">
        <v>1</v>
      </c>
      <c r="N60" t="s">
        <v>25</v>
      </c>
      <c r="O60">
        <v>1</v>
      </c>
      <c r="P60" t="s">
        <v>25</v>
      </c>
      <c r="Q60">
        <f t="shared" si="1"/>
        <v>0.042749431616098905</v>
      </c>
      <c r="S60">
        <f t="shared" si="2"/>
        <v>4023</v>
      </c>
      <c r="T60" t="s">
        <v>25</v>
      </c>
      <c r="U60">
        <v>2</v>
      </c>
      <c r="V60" t="s">
        <v>25</v>
      </c>
      <c r="W60">
        <v>2</v>
      </c>
      <c r="X60" t="s">
        <v>25</v>
      </c>
      <c r="Y60">
        <f t="shared" si="3"/>
        <v>0.17066526905131826</v>
      </c>
    </row>
    <row r="61" spans="1:25" ht="13.5">
      <c r="A61" s="7">
        <v>4024</v>
      </c>
      <c r="B61">
        <f t="shared" si="4"/>
        <v>154.6875</v>
      </c>
      <c r="C61">
        <f t="shared" si="5"/>
        <v>40</v>
      </c>
      <c r="D61">
        <f t="shared" si="6"/>
        <v>225000</v>
      </c>
      <c r="E61">
        <f t="shared" si="7"/>
        <v>0.3</v>
      </c>
      <c r="F61">
        <f t="shared" si="8"/>
        <v>4500</v>
      </c>
      <c r="G61">
        <f t="shared" si="9"/>
        <v>0</v>
      </c>
      <c r="H61">
        <f t="shared" si="10"/>
        <v>0.038865412820634056</v>
      </c>
      <c r="I61" s="5">
        <f t="shared" si="11"/>
        <v>0.1730755102678548</v>
      </c>
      <c r="K61">
        <f t="shared" si="0"/>
        <v>4024</v>
      </c>
      <c r="L61" t="s">
        <v>25</v>
      </c>
      <c r="M61">
        <v>1</v>
      </c>
      <c r="N61" t="s">
        <v>25</v>
      </c>
      <c r="O61">
        <v>1</v>
      </c>
      <c r="P61" t="s">
        <v>25</v>
      </c>
      <c r="Q61">
        <f t="shared" si="1"/>
        <v>0.038865412820634056</v>
      </c>
      <c r="S61">
        <f t="shared" si="2"/>
        <v>4024</v>
      </c>
      <c r="T61" t="s">
        <v>25</v>
      </c>
      <c r="U61">
        <v>2</v>
      </c>
      <c r="V61" t="s">
        <v>25</v>
      </c>
      <c r="W61">
        <v>2</v>
      </c>
      <c r="X61" t="s">
        <v>25</v>
      </c>
      <c r="Y61">
        <f t="shared" si="3"/>
        <v>0.1730755102678548</v>
      </c>
    </row>
    <row r="62" spans="1:25" ht="13.5">
      <c r="A62" s="7">
        <v>4025</v>
      </c>
      <c r="B62">
        <f t="shared" si="4"/>
        <v>157.5</v>
      </c>
      <c r="C62">
        <f t="shared" si="5"/>
        <v>40</v>
      </c>
      <c r="D62">
        <f t="shared" si="6"/>
        <v>225000</v>
      </c>
      <c r="E62">
        <f t="shared" si="7"/>
        <v>0.3</v>
      </c>
      <c r="F62">
        <f t="shared" si="8"/>
        <v>4500</v>
      </c>
      <c r="G62">
        <f t="shared" si="9"/>
        <v>0</v>
      </c>
      <c r="H62">
        <f t="shared" si="10"/>
        <v>0.03486078125812101</v>
      </c>
      <c r="I62" s="5">
        <f t="shared" si="11"/>
        <v>0.17525694484178467</v>
      </c>
      <c r="K62">
        <f t="shared" si="0"/>
        <v>4025</v>
      </c>
      <c r="L62" t="s">
        <v>25</v>
      </c>
      <c r="M62">
        <v>1</v>
      </c>
      <c r="N62" t="s">
        <v>25</v>
      </c>
      <c r="O62">
        <v>1</v>
      </c>
      <c r="P62" t="s">
        <v>25</v>
      </c>
      <c r="Q62">
        <f t="shared" si="1"/>
        <v>0.03486078125812101</v>
      </c>
      <c r="S62">
        <f t="shared" si="2"/>
        <v>4025</v>
      </c>
      <c r="T62" t="s">
        <v>25</v>
      </c>
      <c r="U62">
        <v>2</v>
      </c>
      <c r="V62" t="s">
        <v>25</v>
      </c>
      <c r="W62">
        <v>2</v>
      </c>
      <c r="X62" t="s">
        <v>25</v>
      </c>
      <c r="Y62">
        <f t="shared" si="3"/>
        <v>0.17525694484178467</v>
      </c>
    </row>
    <row r="63" spans="1:25" ht="13.5">
      <c r="A63" s="7">
        <v>4026</v>
      </c>
      <c r="B63">
        <f t="shared" si="4"/>
        <v>160.3125</v>
      </c>
      <c r="C63">
        <f t="shared" si="5"/>
        <v>40</v>
      </c>
      <c r="D63">
        <f t="shared" si="6"/>
        <v>225000</v>
      </c>
      <c r="E63">
        <f t="shared" si="7"/>
        <v>0.3</v>
      </c>
      <c r="F63">
        <f t="shared" si="8"/>
        <v>4500</v>
      </c>
      <c r="G63">
        <f t="shared" si="9"/>
        <v>0</v>
      </c>
      <c r="H63">
        <f t="shared" si="10"/>
        <v>0.030747375186036867</v>
      </c>
      <c r="I63" s="5">
        <f t="shared" si="11"/>
        <v>0.17720144563855053</v>
      </c>
      <c r="K63">
        <f t="shared" si="0"/>
        <v>4026</v>
      </c>
      <c r="L63" t="s">
        <v>25</v>
      </c>
      <c r="M63">
        <v>1</v>
      </c>
      <c r="N63" t="s">
        <v>25</v>
      </c>
      <c r="O63">
        <v>1</v>
      </c>
      <c r="P63" t="s">
        <v>25</v>
      </c>
      <c r="Q63">
        <f t="shared" si="1"/>
        <v>0.030747375186036867</v>
      </c>
      <c r="S63">
        <f t="shared" si="2"/>
        <v>4026</v>
      </c>
      <c r="T63" t="s">
        <v>25</v>
      </c>
      <c r="U63">
        <v>2</v>
      </c>
      <c r="V63" t="s">
        <v>25</v>
      </c>
      <c r="W63">
        <v>2</v>
      </c>
      <c r="X63" t="s">
        <v>25</v>
      </c>
      <c r="Y63">
        <f t="shared" si="3"/>
        <v>0.17720144563855053</v>
      </c>
    </row>
    <row r="64" spans="1:25" ht="13.5">
      <c r="A64" s="7">
        <v>4027</v>
      </c>
      <c r="B64">
        <f t="shared" si="4"/>
        <v>163.125</v>
      </c>
      <c r="C64">
        <f t="shared" si="5"/>
        <v>40</v>
      </c>
      <c r="D64">
        <f t="shared" si="6"/>
        <v>225000</v>
      </c>
      <c r="E64">
        <f t="shared" si="7"/>
        <v>0.3</v>
      </c>
      <c r="F64">
        <f t="shared" si="8"/>
        <v>4500</v>
      </c>
      <c r="G64">
        <f t="shared" si="9"/>
        <v>0</v>
      </c>
      <c r="H64">
        <f t="shared" si="10"/>
        <v>0.026537574047537104</v>
      </c>
      <c r="I64" s="5">
        <f t="shared" si="11"/>
        <v>0.17890174012490645</v>
      </c>
      <c r="K64">
        <f t="shared" si="0"/>
        <v>4027</v>
      </c>
      <c r="L64" t="s">
        <v>25</v>
      </c>
      <c r="M64">
        <v>1</v>
      </c>
      <c r="N64" t="s">
        <v>25</v>
      </c>
      <c r="O64">
        <v>1</v>
      </c>
      <c r="P64" t="s">
        <v>25</v>
      </c>
      <c r="Q64">
        <f t="shared" si="1"/>
        <v>0.026537574047537104</v>
      </c>
      <c r="S64">
        <f t="shared" si="2"/>
        <v>4027</v>
      </c>
      <c r="T64" t="s">
        <v>25</v>
      </c>
      <c r="U64">
        <v>2</v>
      </c>
      <c r="V64" t="s">
        <v>25</v>
      </c>
      <c r="W64">
        <v>2</v>
      </c>
      <c r="X64" t="s">
        <v>25</v>
      </c>
      <c r="Y64">
        <f t="shared" si="3"/>
        <v>0.17890174012490645</v>
      </c>
    </row>
    <row r="65" spans="1:25" ht="13.5">
      <c r="A65" s="7">
        <v>4028</v>
      </c>
      <c r="B65">
        <f t="shared" si="4"/>
        <v>165.9375</v>
      </c>
      <c r="C65">
        <f t="shared" si="5"/>
        <v>40</v>
      </c>
      <c r="D65">
        <f t="shared" si="6"/>
        <v>225000</v>
      </c>
      <c r="E65">
        <f t="shared" si="7"/>
        <v>0.3</v>
      </c>
      <c r="F65">
        <f t="shared" si="8"/>
        <v>4500</v>
      </c>
      <c r="G65">
        <f t="shared" si="9"/>
        <v>0</v>
      </c>
      <c r="H65">
        <f t="shared" si="10"/>
        <v>0.022244237356476886</v>
      </c>
      <c r="I65" s="5">
        <f t="shared" si="11"/>
        <v>0.18035144781275916</v>
      </c>
      <c r="K65">
        <f t="shared" si="0"/>
        <v>4028</v>
      </c>
      <c r="L65" t="s">
        <v>25</v>
      </c>
      <c r="M65">
        <v>1</v>
      </c>
      <c r="N65" t="s">
        <v>25</v>
      </c>
      <c r="O65">
        <v>1</v>
      </c>
      <c r="P65" t="s">
        <v>25</v>
      </c>
      <c r="Q65">
        <f t="shared" si="1"/>
        <v>0.022244237356476886</v>
      </c>
      <c r="S65">
        <f t="shared" si="2"/>
        <v>4028</v>
      </c>
      <c r="T65" t="s">
        <v>25</v>
      </c>
      <c r="U65">
        <v>2</v>
      </c>
      <c r="V65" t="s">
        <v>25</v>
      </c>
      <c r="W65">
        <v>2</v>
      </c>
      <c r="X65" t="s">
        <v>25</v>
      </c>
      <c r="Y65">
        <f t="shared" si="3"/>
        <v>0.18035144781275916</v>
      </c>
    </row>
    <row r="66" spans="1:25" ht="13.5">
      <c r="A66" s="7">
        <v>4029</v>
      </c>
      <c r="B66">
        <f t="shared" si="4"/>
        <v>168.75</v>
      </c>
      <c r="C66">
        <f t="shared" si="5"/>
        <v>40</v>
      </c>
      <c r="D66">
        <f t="shared" si="6"/>
        <v>225000</v>
      </c>
      <c r="E66">
        <f t="shared" si="7"/>
        <v>0.3</v>
      </c>
      <c r="F66">
        <f t="shared" si="8"/>
        <v>4500</v>
      </c>
      <c r="G66">
        <f t="shared" si="9"/>
        <v>0</v>
      </c>
      <c r="H66">
        <f t="shared" si="10"/>
        <v>0.017880641006369016</v>
      </c>
      <c r="I66" s="5">
        <f t="shared" si="11"/>
        <v>0.1815451131287566</v>
      </c>
      <c r="K66">
        <f t="shared" si="0"/>
        <v>4029</v>
      </c>
      <c r="L66" t="s">
        <v>25</v>
      </c>
      <c r="M66">
        <v>1</v>
      </c>
      <c r="N66" t="s">
        <v>25</v>
      </c>
      <c r="O66">
        <v>1</v>
      </c>
      <c r="P66" t="s">
        <v>25</v>
      </c>
      <c r="Q66">
        <f t="shared" si="1"/>
        <v>0.017880641006369016</v>
      </c>
      <c r="S66">
        <f t="shared" si="2"/>
        <v>4029</v>
      </c>
      <c r="T66" t="s">
        <v>25</v>
      </c>
      <c r="U66">
        <v>2</v>
      </c>
      <c r="V66" t="s">
        <v>25</v>
      </c>
      <c r="W66">
        <v>2</v>
      </c>
      <c r="X66" t="s">
        <v>25</v>
      </c>
      <c r="Y66">
        <f t="shared" si="3"/>
        <v>0.1815451131287566</v>
      </c>
    </row>
    <row r="67" spans="1:25" ht="13.5">
      <c r="A67" s="7">
        <v>4030</v>
      </c>
      <c r="B67">
        <f t="shared" si="4"/>
        <v>171.5625</v>
      </c>
      <c r="C67">
        <f t="shared" si="5"/>
        <v>40</v>
      </c>
      <c r="D67">
        <f t="shared" si="6"/>
        <v>225000</v>
      </c>
      <c r="E67">
        <f t="shared" si="7"/>
        <v>0.3</v>
      </c>
      <c r="F67">
        <f t="shared" si="8"/>
        <v>4500</v>
      </c>
      <c r="G67">
        <f t="shared" si="9"/>
        <v>0</v>
      </c>
      <c r="H67">
        <f t="shared" si="10"/>
        <v>0.013460411344814535</v>
      </c>
      <c r="I67" s="5">
        <f t="shared" si="11"/>
        <v>0.18247823353252857</v>
      </c>
      <c r="K67">
        <f t="shared" si="0"/>
        <v>4030</v>
      </c>
      <c r="L67" t="s">
        <v>25</v>
      </c>
      <c r="M67">
        <v>1</v>
      </c>
      <c r="N67" t="s">
        <v>25</v>
      </c>
      <c r="O67">
        <v>1</v>
      </c>
      <c r="P67" t="s">
        <v>25</v>
      </c>
      <c r="Q67">
        <f t="shared" si="1"/>
        <v>0.013460411344814535</v>
      </c>
      <c r="S67">
        <f t="shared" si="2"/>
        <v>4030</v>
      </c>
      <c r="T67" t="s">
        <v>25</v>
      </c>
      <c r="U67">
        <v>2</v>
      </c>
      <c r="V67" t="s">
        <v>25</v>
      </c>
      <c r="W67">
        <v>2</v>
      </c>
      <c r="X67" t="s">
        <v>25</v>
      </c>
      <c r="Y67">
        <f t="shared" si="3"/>
        <v>0.18247823353252857</v>
      </c>
    </row>
    <row r="68" spans="1:25" ht="13.5">
      <c r="A68" s="7">
        <v>4031</v>
      </c>
      <c r="B68">
        <f t="shared" si="4"/>
        <v>174.375</v>
      </c>
      <c r="C68">
        <f t="shared" si="5"/>
        <v>40</v>
      </c>
      <c r="D68">
        <f t="shared" si="6"/>
        <v>225000</v>
      </c>
      <c r="E68">
        <f t="shared" si="7"/>
        <v>0.3</v>
      </c>
      <c r="F68">
        <f t="shared" si="8"/>
        <v>4500</v>
      </c>
      <c r="G68">
        <f t="shared" si="9"/>
        <v>0</v>
      </c>
      <c r="H68">
        <f t="shared" si="10"/>
        <v>0.0089974573670371</v>
      </c>
      <c r="I68" s="5">
        <f t="shared" si="11"/>
        <v>0.18314728273207623</v>
      </c>
      <c r="K68">
        <f t="shared" si="0"/>
        <v>4031</v>
      </c>
      <c r="L68" t="s">
        <v>25</v>
      </c>
      <c r="M68">
        <v>1</v>
      </c>
      <c r="N68" t="s">
        <v>25</v>
      </c>
      <c r="O68">
        <v>1</v>
      </c>
      <c r="P68" t="s">
        <v>25</v>
      </c>
      <c r="Q68">
        <f t="shared" si="1"/>
        <v>0.0089974573670371</v>
      </c>
      <c r="S68">
        <f t="shared" si="2"/>
        <v>4031</v>
      </c>
      <c r="T68" t="s">
        <v>25</v>
      </c>
      <c r="U68">
        <v>2</v>
      </c>
      <c r="V68" t="s">
        <v>25</v>
      </c>
      <c r="W68">
        <v>2</v>
      </c>
      <c r="X68" t="s">
        <v>25</v>
      </c>
      <c r="Y68">
        <f t="shared" si="3"/>
        <v>0.18314728273207623</v>
      </c>
    </row>
    <row r="69" spans="1:25" ht="13.5">
      <c r="A69" s="7">
        <v>4032</v>
      </c>
      <c r="B69">
        <f t="shared" si="4"/>
        <v>177.1875</v>
      </c>
      <c r="C69">
        <f t="shared" si="5"/>
        <v>40</v>
      </c>
      <c r="D69">
        <f t="shared" si="6"/>
        <v>225000</v>
      </c>
      <c r="E69">
        <f t="shared" si="7"/>
        <v>0.3</v>
      </c>
      <c r="F69">
        <f t="shared" si="8"/>
        <v>4500</v>
      </c>
      <c r="G69">
        <f t="shared" si="9"/>
        <v>0</v>
      </c>
      <c r="H69">
        <f t="shared" si="10"/>
        <v>0.004505901392334966</v>
      </c>
      <c r="I69" s="5">
        <f t="shared" si="11"/>
        <v>0.18354972887121596</v>
      </c>
      <c r="K69">
        <f t="shared" si="0"/>
        <v>4032</v>
      </c>
      <c r="L69" t="s">
        <v>25</v>
      </c>
      <c r="M69">
        <v>1</v>
      </c>
      <c r="N69" t="s">
        <v>25</v>
      </c>
      <c r="O69">
        <v>1</v>
      </c>
      <c r="P69" t="s">
        <v>25</v>
      </c>
      <c r="Q69">
        <f t="shared" si="1"/>
        <v>0.004505901392334966</v>
      </c>
      <c r="S69">
        <f t="shared" si="2"/>
        <v>4032</v>
      </c>
      <c r="T69" t="s">
        <v>25</v>
      </c>
      <c r="U69">
        <v>2</v>
      </c>
      <c r="V69" t="s">
        <v>25</v>
      </c>
      <c r="W69">
        <v>2</v>
      </c>
      <c r="X69" t="s">
        <v>25</v>
      </c>
      <c r="Y69">
        <f t="shared" si="3"/>
        <v>0.18354972887121596</v>
      </c>
    </row>
    <row r="70" spans="1:25" ht="13.5">
      <c r="A70" s="7">
        <v>4033</v>
      </c>
      <c r="B70">
        <f t="shared" si="4"/>
        <v>180</v>
      </c>
      <c r="C70">
        <f t="shared" si="5"/>
        <v>40</v>
      </c>
      <c r="D70">
        <f t="shared" si="6"/>
        <v>225000</v>
      </c>
      <c r="E70">
        <f t="shared" si="7"/>
        <v>0.3</v>
      </c>
      <c r="F70">
        <f t="shared" si="8"/>
        <v>4500</v>
      </c>
      <c r="G70">
        <f t="shared" si="9"/>
        <v>0</v>
      </c>
      <c r="H70">
        <f t="shared" si="10"/>
        <v>8.595476029807814E-09</v>
      </c>
      <c r="I70" s="5">
        <f t="shared" si="11"/>
        <v>0.18368404759107512</v>
      </c>
      <c r="K70">
        <f t="shared" si="0"/>
        <v>4033</v>
      </c>
      <c r="L70" t="s">
        <v>25</v>
      </c>
      <c r="M70">
        <v>1</v>
      </c>
      <c r="N70" t="s">
        <v>25</v>
      </c>
      <c r="O70">
        <v>1</v>
      </c>
      <c r="P70" t="s">
        <v>25</v>
      </c>
      <c r="Q70">
        <f t="shared" si="1"/>
        <v>8.595476029807814E-09</v>
      </c>
      <c r="S70">
        <f t="shared" si="2"/>
        <v>4033</v>
      </c>
      <c r="T70" t="s">
        <v>25</v>
      </c>
      <c r="U70">
        <v>2</v>
      </c>
      <c r="V70" t="s">
        <v>25</v>
      </c>
      <c r="W70">
        <v>2</v>
      </c>
      <c r="X70" t="s">
        <v>25</v>
      </c>
      <c r="Y70">
        <f t="shared" si="3"/>
        <v>0.18368404759107512</v>
      </c>
    </row>
    <row r="71" ht="15.75">
      <c r="A71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D1">
      <selection activeCell="K85" sqref="K85"/>
    </sheetView>
  </sheetViews>
  <sheetFormatPr defaultColWidth="9.140625" defaultRowHeight="12.75"/>
  <sheetData>
    <row r="1" spans="1:7" ht="12.75">
      <c r="A1" t="s">
        <v>9</v>
      </c>
      <c r="C1" t="s">
        <v>1</v>
      </c>
      <c r="D1">
        <v>0.3</v>
      </c>
      <c r="F1" t="s">
        <v>14</v>
      </c>
      <c r="G1" t="s">
        <v>13</v>
      </c>
    </row>
    <row r="3" spans="2:19" ht="12.75">
      <c r="B3" s="1" t="s">
        <v>7</v>
      </c>
      <c r="C3" t="s">
        <v>10</v>
      </c>
      <c r="J3" s="1" t="s">
        <v>11</v>
      </c>
      <c r="K3" t="s">
        <v>15</v>
      </c>
      <c r="R3" t="s">
        <v>12</v>
      </c>
      <c r="S3" t="s">
        <v>10</v>
      </c>
    </row>
    <row r="5" spans="1:22" ht="12.75">
      <c r="A5" t="s">
        <v>3</v>
      </c>
      <c r="B5" t="s">
        <v>4</v>
      </c>
      <c r="C5" t="s">
        <v>5</v>
      </c>
      <c r="D5" t="s">
        <v>6</v>
      </c>
      <c r="E5" t="s">
        <v>2</v>
      </c>
      <c r="F5" t="s">
        <v>8</v>
      </c>
      <c r="I5" t="s">
        <v>3</v>
      </c>
      <c r="J5" t="s">
        <v>4</v>
      </c>
      <c r="K5" t="s">
        <v>5</v>
      </c>
      <c r="L5" t="s">
        <v>6</v>
      </c>
      <c r="M5" t="s">
        <v>2</v>
      </c>
      <c r="N5" t="s">
        <v>8</v>
      </c>
      <c r="Q5" t="s">
        <v>3</v>
      </c>
      <c r="R5" t="s">
        <v>4</v>
      </c>
      <c r="S5" t="s">
        <v>5</v>
      </c>
      <c r="T5" t="s">
        <v>6</v>
      </c>
      <c r="U5" t="s">
        <v>2</v>
      </c>
      <c r="V5" t="s">
        <v>8</v>
      </c>
    </row>
    <row r="6" spans="1:22" ht="12.75">
      <c r="A6">
        <v>445.1</v>
      </c>
      <c r="B6">
        <f>A6/225000</f>
        <v>0.0019782222222222224</v>
      </c>
      <c r="C6">
        <f>(445/225000)*(A6/445)^20</f>
        <v>0.0019866856685567622</v>
      </c>
      <c r="D6">
        <f>B6+C6</f>
        <v>0.003964907890778985</v>
      </c>
      <c r="E6">
        <f>A6/445</f>
        <v>1.0002247191011235</v>
      </c>
      <c r="F6">
        <f>D6/0.00197777</f>
        <v>2.0047365926164242</v>
      </c>
      <c r="I6">
        <v>750</v>
      </c>
      <c r="J6">
        <f>I6/225000</f>
        <v>0.0033333333333333335</v>
      </c>
      <c r="K6">
        <f>(750/225000)*(I6/750)^10</f>
        <v>0.0033333333333333335</v>
      </c>
      <c r="L6">
        <f>J6+K6</f>
        <v>0.006666666666666667</v>
      </c>
      <c r="M6">
        <f>I6/750</f>
        <v>1</v>
      </c>
      <c r="N6">
        <f>L6/0.0033333</f>
        <v>2.000020000200002</v>
      </c>
      <c r="Q6">
        <v>445.1</v>
      </c>
      <c r="R6">
        <f>Q6/225000</f>
        <v>0.0019782222222222224</v>
      </c>
      <c r="S6">
        <f>(445/225000)*(Q6/445)^5</f>
        <v>0.001980000998976024</v>
      </c>
      <c r="T6">
        <f>R6+S6</f>
        <v>0.003958223221198246</v>
      </c>
      <c r="U6">
        <f>Q6/445</f>
        <v>1.0002247191011235</v>
      </c>
      <c r="V6">
        <f>T6/0.00197777</f>
        <v>2.0013566902108164</v>
      </c>
    </row>
    <row r="7" spans="9:22" ht="12.75">
      <c r="I7">
        <v>750.5</v>
      </c>
      <c r="J7">
        <f aca="true" t="shared" si="0" ref="J7:J43">I7/225000</f>
        <v>0.0033355555555555556</v>
      </c>
      <c r="K7">
        <f aca="true" t="shared" si="1" ref="K7:K35">(750/225000)*(I7/750)^10</f>
        <v>0.0033556223408791196</v>
      </c>
      <c r="L7">
        <f aca="true" t="shared" si="2" ref="L7:L35">J7+K7</f>
        <v>0.006691177896434675</v>
      </c>
      <c r="M7">
        <f aca="true" t="shared" si="3" ref="M7:M35">I7/750</f>
        <v>1.0006666666666666</v>
      </c>
      <c r="N7">
        <f aca="true" t="shared" si="4" ref="N7:N35">L7/0.0033333</f>
        <v>2.007373442664829</v>
      </c>
      <c r="Q7">
        <v>445.5</v>
      </c>
      <c r="R7">
        <f aca="true" t="shared" si="5" ref="R7:R57">Q7/225000</f>
        <v>0.00198</v>
      </c>
      <c r="S7">
        <f aca="true" t="shared" si="6" ref="S7:S31">(445/225000)*(Q7/445)^5</f>
        <v>0.0019889138857484855</v>
      </c>
      <c r="T7">
        <f aca="true" t="shared" si="7" ref="T7:T31">R7+S7</f>
        <v>0.003968913885748486</v>
      </c>
      <c r="U7">
        <f aca="true" t="shared" si="8" ref="U7:U31">Q7/445</f>
        <v>1.001123595505618</v>
      </c>
      <c r="V7">
        <f aca="true" t="shared" si="9" ref="V7:V31">T7/0.00197777</f>
        <v>2.006762103656384</v>
      </c>
    </row>
    <row r="8" spans="9:22" ht="12.75">
      <c r="I8">
        <v>751</v>
      </c>
      <c r="J8">
        <f t="shared" si="0"/>
        <v>0.0033377777777777776</v>
      </c>
      <c r="K8">
        <f t="shared" si="1"/>
        <v>0.003378045394808486</v>
      </c>
      <c r="L8">
        <f t="shared" si="2"/>
        <v>0.006715823172586264</v>
      </c>
      <c r="M8">
        <f t="shared" si="3"/>
        <v>1.0013333333333334</v>
      </c>
      <c r="N8">
        <f t="shared" si="4"/>
        <v>2.014767099446874</v>
      </c>
      <c r="Q8">
        <v>446</v>
      </c>
      <c r="R8">
        <f t="shared" si="5"/>
        <v>0.001982222222222222</v>
      </c>
      <c r="S8">
        <f t="shared" si="6"/>
        <v>0.0020001000998468997</v>
      </c>
      <c r="T8">
        <f t="shared" si="7"/>
        <v>0.003982322322069121</v>
      </c>
      <c r="U8">
        <f t="shared" si="8"/>
        <v>1.002247191011236</v>
      </c>
      <c r="V8">
        <f t="shared" si="9"/>
        <v>2.0135416767718803</v>
      </c>
    </row>
    <row r="9" spans="9:22" ht="12.75">
      <c r="I9">
        <f>I8+1</f>
        <v>752</v>
      </c>
      <c r="J9">
        <f t="shared" si="0"/>
        <v>0.003342222222222222</v>
      </c>
      <c r="K9">
        <f t="shared" si="1"/>
        <v>0.0034232965095851264</v>
      </c>
      <c r="L9">
        <f t="shared" si="2"/>
        <v>0.006765518731807349</v>
      </c>
      <c r="M9">
        <f t="shared" si="3"/>
        <v>1.0026666666666666</v>
      </c>
      <c r="N9">
        <f t="shared" si="4"/>
        <v>2.029675916301368</v>
      </c>
      <c r="Q9">
        <f>Q8+1</f>
        <v>447</v>
      </c>
      <c r="R9">
        <f t="shared" si="5"/>
        <v>0.0019866666666666665</v>
      </c>
      <c r="S9">
        <f t="shared" si="6"/>
        <v>0.002022623522393343</v>
      </c>
      <c r="T9">
        <f t="shared" si="7"/>
        <v>0.004009290189060009</v>
      </c>
      <c r="U9">
        <f t="shared" si="8"/>
        <v>1.0044943820224719</v>
      </c>
      <c r="V9">
        <f t="shared" si="9"/>
        <v>2.027177168760781</v>
      </c>
    </row>
    <row r="10" spans="9:22" ht="12.75">
      <c r="I10">
        <f>I9+1</f>
        <v>753</v>
      </c>
      <c r="J10">
        <f t="shared" si="0"/>
        <v>0.0033466666666666666</v>
      </c>
      <c r="K10">
        <f t="shared" si="1"/>
        <v>0.003469092446729701</v>
      </c>
      <c r="L10">
        <f t="shared" si="2"/>
        <v>0.006815759113396368</v>
      </c>
      <c r="M10">
        <f t="shared" si="3"/>
        <v>1.004</v>
      </c>
      <c r="N10">
        <f t="shared" si="4"/>
        <v>2.0447481815007253</v>
      </c>
      <c r="Q10">
        <f>Q9+1</f>
        <v>448</v>
      </c>
      <c r="R10">
        <f t="shared" si="5"/>
        <v>0.001991111111111111</v>
      </c>
      <c r="S10">
        <f t="shared" si="6"/>
        <v>0.00204534940114384</v>
      </c>
      <c r="T10">
        <f t="shared" si="7"/>
        <v>0.004036460512254951</v>
      </c>
      <c r="U10">
        <f t="shared" si="8"/>
        <v>1.006741573033708</v>
      </c>
      <c r="V10">
        <f t="shared" si="9"/>
        <v>2.0409150266486757</v>
      </c>
    </row>
    <row r="11" spans="9:22" ht="12.75">
      <c r="I11">
        <f>I10+1</f>
        <v>754</v>
      </c>
      <c r="J11">
        <f t="shared" si="0"/>
        <v>0.003351111111111111</v>
      </c>
      <c r="K11">
        <f t="shared" si="1"/>
        <v>0.0035154390292606234</v>
      </c>
      <c r="L11">
        <f t="shared" si="2"/>
        <v>0.006866550140371734</v>
      </c>
      <c r="M11">
        <f t="shared" si="3"/>
        <v>1.0053333333333334</v>
      </c>
      <c r="N11">
        <f t="shared" si="4"/>
        <v>2.05998564196794</v>
      </c>
      <c r="Q11">
        <f>Q10+1</f>
        <v>449</v>
      </c>
      <c r="R11">
        <f t="shared" si="5"/>
        <v>0.0019955555555555555</v>
      </c>
      <c r="S11">
        <f t="shared" si="6"/>
        <v>0.0020682790979045973</v>
      </c>
      <c r="T11">
        <f t="shared" si="7"/>
        <v>0.004063834653460153</v>
      </c>
      <c r="U11">
        <f t="shared" si="8"/>
        <v>1.0089887640449438</v>
      </c>
      <c r="V11">
        <f t="shared" si="9"/>
        <v>2.0547559389919723</v>
      </c>
    </row>
    <row r="12" spans="9:22" ht="12.75">
      <c r="I12">
        <f>I11+1</f>
        <v>755</v>
      </c>
      <c r="J12">
        <f t="shared" si="0"/>
        <v>0.0033555555555555556</v>
      </c>
      <c r="K12">
        <f t="shared" si="1"/>
        <v>0.0035623421345802055</v>
      </c>
      <c r="L12">
        <f t="shared" si="2"/>
        <v>0.006917897690135761</v>
      </c>
      <c r="M12">
        <f t="shared" si="3"/>
        <v>1.0066666666666666</v>
      </c>
      <c r="N12">
        <f t="shared" si="4"/>
        <v>2.075390060941338</v>
      </c>
      <c r="Q12">
        <f>Q11+1</f>
        <v>450</v>
      </c>
      <c r="R12">
        <f t="shared" si="5"/>
        <v>0.002</v>
      </c>
      <c r="S12">
        <f t="shared" si="6"/>
        <v>0.002091413980574906</v>
      </c>
      <c r="T12">
        <f t="shared" si="7"/>
        <v>0.004091413980574906</v>
      </c>
      <c r="U12">
        <f t="shared" si="8"/>
        <v>1.0112359550561798</v>
      </c>
      <c r="V12">
        <f t="shared" si="9"/>
        <v>2.0687005974278643</v>
      </c>
    </row>
    <row r="13" spans="9:22" ht="12.75">
      <c r="I13">
        <f>I12+5</f>
        <v>760</v>
      </c>
      <c r="J13">
        <f t="shared" si="0"/>
        <v>0.0033777777777777777</v>
      </c>
      <c r="K13">
        <f t="shared" si="1"/>
        <v>0.003805415073987871</v>
      </c>
      <c r="L13">
        <f t="shared" si="2"/>
        <v>0.007183192851765649</v>
      </c>
      <c r="M13">
        <f t="shared" si="3"/>
        <v>1.0133333333333334</v>
      </c>
      <c r="N13">
        <f t="shared" si="4"/>
        <v>2.154979405323748</v>
      </c>
      <c r="Q13">
        <f>Q12+5</f>
        <v>455</v>
      </c>
      <c r="R13">
        <f t="shared" si="5"/>
        <v>0.002022222222222222</v>
      </c>
      <c r="S13">
        <f t="shared" si="6"/>
        <v>0.0022102144872737694</v>
      </c>
      <c r="T13">
        <f t="shared" si="7"/>
        <v>0.0042324367094959915</v>
      </c>
      <c r="U13">
        <f t="shared" si="8"/>
        <v>1.0224719101123596</v>
      </c>
      <c r="V13">
        <f t="shared" si="9"/>
        <v>2.1400045048190597</v>
      </c>
    </row>
    <row r="14" spans="9:22" ht="12.75">
      <c r="I14">
        <f>I13+5</f>
        <v>765</v>
      </c>
      <c r="J14">
        <f t="shared" si="0"/>
        <v>0.0034</v>
      </c>
      <c r="K14">
        <f t="shared" si="1"/>
        <v>0.004063314733315857</v>
      </c>
      <c r="L14">
        <f t="shared" si="2"/>
        <v>0.007463314733315856</v>
      </c>
      <c r="M14">
        <f t="shared" si="3"/>
        <v>1.02</v>
      </c>
      <c r="N14">
        <f t="shared" si="4"/>
        <v>2.2390168101628585</v>
      </c>
      <c r="Q14">
        <f>Q13+5</f>
        <v>460</v>
      </c>
      <c r="R14">
        <f t="shared" si="5"/>
        <v>0.0020444444444444447</v>
      </c>
      <c r="S14">
        <f t="shared" si="6"/>
        <v>0.002334353353924849</v>
      </c>
      <c r="T14">
        <f t="shared" si="7"/>
        <v>0.004378797798369294</v>
      </c>
      <c r="U14">
        <f t="shared" si="8"/>
        <v>1.0337078651685394</v>
      </c>
      <c r="V14">
        <f t="shared" si="9"/>
        <v>2.214007593587371</v>
      </c>
    </row>
    <row r="15" spans="9:22" ht="12.75">
      <c r="I15">
        <f>I14+5</f>
        <v>770</v>
      </c>
      <c r="J15">
        <f t="shared" si="0"/>
        <v>0.0034222222222222223</v>
      </c>
      <c r="K15">
        <f t="shared" si="1"/>
        <v>0.00433683963218262</v>
      </c>
      <c r="L15">
        <f t="shared" si="2"/>
        <v>0.007759061854404842</v>
      </c>
      <c r="M15">
        <f t="shared" si="3"/>
        <v>1.0266666666666666</v>
      </c>
      <c r="N15">
        <f t="shared" si="4"/>
        <v>2.32774183373979</v>
      </c>
      <c r="Q15">
        <f>Q14+5</f>
        <v>465</v>
      </c>
      <c r="R15">
        <f t="shared" si="5"/>
        <v>0.0020666666666666667</v>
      </c>
      <c r="S15">
        <f t="shared" si="6"/>
        <v>0.0024640085042547354</v>
      </c>
      <c r="T15">
        <f t="shared" si="7"/>
        <v>0.004530675170921402</v>
      </c>
      <c r="U15">
        <f t="shared" si="8"/>
        <v>1.0449438202247192</v>
      </c>
      <c r="V15">
        <f t="shared" si="9"/>
        <v>2.290799825521371</v>
      </c>
    </row>
    <row r="16" spans="9:22" ht="12.75">
      <c r="I16">
        <f>I15+5</f>
        <v>775</v>
      </c>
      <c r="J16">
        <f t="shared" si="0"/>
        <v>0.0034444444444444444</v>
      </c>
      <c r="K16">
        <f t="shared" si="1"/>
        <v>0.004626825670097726</v>
      </c>
      <c r="L16">
        <f t="shared" si="2"/>
        <v>0.00807127011454217</v>
      </c>
      <c r="M16">
        <f t="shared" si="3"/>
        <v>1.0333333333333334</v>
      </c>
      <c r="N16">
        <f t="shared" si="4"/>
        <v>2.421405248415135</v>
      </c>
      <c r="Q16">
        <f>Q15+5</f>
        <v>470</v>
      </c>
      <c r="R16">
        <f t="shared" si="5"/>
        <v>0.002088888888888889</v>
      </c>
      <c r="S16">
        <f t="shared" si="6"/>
        <v>0.002599361772168059</v>
      </c>
      <c r="T16">
        <f t="shared" si="7"/>
        <v>0.0046882506610569485</v>
      </c>
      <c r="U16">
        <f t="shared" si="8"/>
        <v>1.0561797752808988</v>
      </c>
      <c r="V16">
        <f t="shared" si="9"/>
        <v>2.370473139473725</v>
      </c>
    </row>
    <row r="17" spans="9:22" ht="12.75">
      <c r="I17">
        <f>I16+5</f>
        <v>780</v>
      </c>
      <c r="J17">
        <f t="shared" si="0"/>
        <v>0.0034666666666666665</v>
      </c>
      <c r="K17">
        <f t="shared" si="1"/>
        <v>0.004934147616394482</v>
      </c>
      <c r="L17">
        <f t="shared" si="2"/>
        <v>0.008400814283061149</v>
      </c>
      <c r="M17">
        <f t="shared" si="3"/>
        <v>1.04</v>
      </c>
      <c r="N17">
        <f t="shared" si="4"/>
        <v>2.520269487613221</v>
      </c>
      <c r="Q17">
        <f>Q16+5</f>
        <v>475</v>
      </c>
      <c r="R17">
        <f t="shared" si="5"/>
        <v>0.002111111111111111</v>
      </c>
      <c r="S17">
        <f t="shared" si="6"/>
        <v>0.002740598944249448</v>
      </c>
      <c r="T17">
        <f t="shared" si="7"/>
        <v>0.0048517100553605585</v>
      </c>
      <c r="U17">
        <f t="shared" si="8"/>
        <v>1.0674157303370786</v>
      </c>
      <c r="V17">
        <f t="shared" si="9"/>
        <v>2.4531214728510187</v>
      </c>
    </row>
    <row r="18" spans="9:22" ht="12.75">
      <c r="I18">
        <f>I17+25</f>
        <v>805</v>
      </c>
      <c r="J18">
        <f t="shared" si="0"/>
        <v>0.003577777777777778</v>
      </c>
      <c r="K18">
        <f t="shared" si="1"/>
        <v>0.006764331999956772</v>
      </c>
      <c r="L18">
        <f t="shared" si="2"/>
        <v>0.010342109777734549</v>
      </c>
      <c r="M18">
        <f t="shared" si="3"/>
        <v>1.0733333333333333</v>
      </c>
      <c r="N18">
        <f t="shared" si="4"/>
        <v>3.102663959959964</v>
      </c>
      <c r="Q18">
        <f>Q17+25</f>
        <v>500</v>
      </c>
      <c r="R18">
        <f t="shared" si="5"/>
        <v>0.0022222222222222222</v>
      </c>
      <c r="S18">
        <f t="shared" si="6"/>
        <v>0.003541827940481474</v>
      </c>
      <c r="T18">
        <f t="shared" si="7"/>
        <v>0.005764050162703696</v>
      </c>
      <c r="U18">
        <f t="shared" si="8"/>
        <v>1.1235955056179776</v>
      </c>
      <c r="V18">
        <f t="shared" si="9"/>
        <v>2.9144188468344128</v>
      </c>
    </row>
    <row r="19" spans="9:22" ht="12.75">
      <c r="I19">
        <f aca="true" t="shared" si="10" ref="I19:I25">I18+25</f>
        <v>830</v>
      </c>
      <c r="J19">
        <f t="shared" si="0"/>
        <v>0.0036888888888888887</v>
      </c>
      <c r="K19">
        <f t="shared" si="1"/>
        <v>0.00918432059471262</v>
      </c>
      <c r="L19">
        <f t="shared" si="2"/>
        <v>0.01287320948360151</v>
      </c>
      <c r="M19">
        <f t="shared" si="3"/>
        <v>1.1066666666666667</v>
      </c>
      <c r="N19">
        <f t="shared" si="4"/>
        <v>3.862001465095104</v>
      </c>
      <c r="Q19">
        <f aca="true" t="shared" si="11" ref="Q19:Q24">Q18+25</f>
        <v>525</v>
      </c>
      <c r="R19">
        <f t="shared" si="5"/>
        <v>0.0023333333333333335</v>
      </c>
      <c r="S19">
        <f t="shared" si="6"/>
        <v>0.004520369697983851</v>
      </c>
      <c r="T19">
        <f t="shared" si="7"/>
        <v>0.006853703031317184</v>
      </c>
      <c r="U19">
        <f t="shared" si="8"/>
        <v>1.1797752808988764</v>
      </c>
      <c r="V19">
        <f t="shared" si="9"/>
        <v>3.465369093128718</v>
      </c>
    </row>
    <row r="20" spans="9:22" ht="12.75">
      <c r="I20">
        <f t="shared" si="10"/>
        <v>855</v>
      </c>
      <c r="J20">
        <f t="shared" si="0"/>
        <v>0.0038</v>
      </c>
      <c r="K20">
        <f t="shared" si="1"/>
        <v>0.012357404380395218</v>
      </c>
      <c r="L20">
        <f t="shared" si="2"/>
        <v>0.01615740438039522</v>
      </c>
      <c r="M20">
        <f t="shared" si="3"/>
        <v>1.14</v>
      </c>
      <c r="N20">
        <f t="shared" si="4"/>
        <v>4.847269786816434</v>
      </c>
      <c r="Q20">
        <f t="shared" si="11"/>
        <v>550</v>
      </c>
      <c r="R20">
        <f t="shared" si="5"/>
        <v>0.0024444444444444444</v>
      </c>
      <c r="S20">
        <f t="shared" si="6"/>
        <v>0.005704149316424816</v>
      </c>
      <c r="T20">
        <f t="shared" si="7"/>
        <v>0.00814859376086926</v>
      </c>
      <c r="U20">
        <f t="shared" si="8"/>
        <v>1.2359550561797752</v>
      </c>
      <c r="V20">
        <f t="shared" si="9"/>
        <v>4.120091699676536</v>
      </c>
    </row>
    <row r="21" spans="9:22" ht="12.75">
      <c r="I21">
        <f t="shared" si="10"/>
        <v>880</v>
      </c>
      <c r="J21">
        <f t="shared" si="0"/>
        <v>0.003911111111111111</v>
      </c>
      <c r="K21">
        <f t="shared" si="1"/>
        <v>0.01648514733074988</v>
      </c>
      <c r="L21">
        <f t="shared" si="2"/>
        <v>0.020396258441860993</v>
      </c>
      <c r="M21">
        <f t="shared" si="3"/>
        <v>1.1733333333333333</v>
      </c>
      <c r="N21">
        <f t="shared" si="4"/>
        <v>6.118938721945518</v>
      </c>
      <c r="Q21">
        <f t="shared" si="11"/>
        <v>575</v>
      </c>
      <c r="R21">
        <f t="shared" si="5"/>
        <v>0.0025555555555555557</v>
      </c>
      <c r="S21">
        <f t="shared" si="6"/>
        <v>0.007123881084975733</v>
      </c>
      <c r="T21">
        <f t="shared" si="7"/>
        <v>0.009679436640531289</v>
      </c>
      <c r="U21">
        <f t="shared" si="8"/>
        <v>1.2921348314606742</v>
      </c>
      <c r="V21">
        <f t="shared" si="9"/>
        <v>4.894116424321984</v>
      </c>
    </row>
    <row r="22" spans="9:22" ht="12.75">
      <c r="I22">
        <f t="shared" si="10"/>
        <v>905</v>
      </c>
      <c r="J22">
        <f t="shared" si="0"/>
        <v>0.004022222222222222</v>
      </c>
      <c r="K22">
        <f t="shared" si="1"/>
        <v>0.021814833540100977</v>
      </c>
      <c r="L22">
        <f t="shared" si="2"/>
        <v>0.0258370557623232</v>
      </c>
      <c r="M22">
        <f t="shared" si="3"/>
        <v>1.2066666666666668</v>
      </c>
      <c r="N22">
        <f t="shared" si="4"/>
        <v>7.751194240639366</v>
      </c>
      <c r="Q22">
        <f t="shared" si="11"/>
        <v>600</v>
      </c>
      <c r="R22">
        <f t="shared" si="5"/>
        <v>0.0026666666666666666</v>
      </c>
      <c r="S22">
        <f t="shared" si="6"/>
        <v>0.00881320130085886</v>
      </c>
      <c r="T22">
        <f t="shared" si="7"/>
        <v>0.011479867967525526</v>
      </c>
      <c r="U22">
        <f t="shared" si="8"/>
        <v>1.348314606741573</v>
      </c>
      <c r="V22">
        <f t="shared" si="9"/>
        <v>5.804450450520297</v>
      </c>
    </row>
    <row r="23" spans="9:22" ht="12.75">
      <c r="I23">
        <f t="shared" si="10"/>
        <v>930</v>
      </c>
      <c r="J23">
        <f t="shared" si="0"/>
        <v>0.0041333333333333335</v>
      </c>
      <c r="K23">
        <f t="shared" si="1"/>
        <v>0.028648085021639354</v>
      </c>
      <c r="L23">
        <f t="shared" si="2"/>
        <v>0.03278141835497269</v>
      </c>
      <c r="M23">
        <f t="shared" si="3"/>
        <v>1.24</v>
      </c>
      <c r="N23">
        <f t="shared" si="4"/>
        <v>9.834523851730324</v>
      </c>
      <c r="Q23">
        <f t="shared" si="11"/>
        <v>625</v>
      </c>
      <c r="R23">
        <f t="shared" si="5"/>
        <v>0.002777777777777778</v>
      </c>
      <c r="S23">
        <f t="shared" si="6"/>
        <v>0.010808801087895125</v>
      </c>
      <c r="T23">
        <f t="shared" si="7"/>
        <v>0.013586578865672903</v>
      </c>
      <c r="U23">
        <f t="shared" si="8"/>
        <v>1.404494382022472</v>
      </c>
      <c r="V23">
        <f t="shared" si="9"/>
        <v>6.869645543047424</v>
      </c>
    </row>
    <row r="24" spans="9:22" ht="12.75">
      <c r="I24">
        <f t="shared" si="10"/>
        <v>955</v>
      </c>
      <c r="J24">
        <f t="shared" si="0"/>
        <v>0.004244444444444445</v>
      </c>
      <c r="K24">
        <f t="shared" si="1"/>
        <v>0.037350793032988217</v>
      </c>
      <c r="L24">
        <f t="shared" si="2"/>
        <v>0.04159523747743266</v>
      </c>
      <c r="M24">
        <f t="shared" si="3"/>
        <v>1.2733333333333334</v>
      </c>
      <c r="N24">
        <f t="shared" si="4"/>
        <v>12.4786960301901</v>
      </c>
      <c r="Q24">
        <f t="shared" si="11"/>
        <v>650</v>
      </c>
      <c r="R24">
        <f t="shared" si="5"/>
        <v>0.0028888888888888888</v>
      </c>
      <c r="S24">
        <f t="shared" si="6"/>
        <v>0.013150559215051877</v>
      </c>
      <c r="T24">
        <f t="shared" si="7"/>
        <v>0.016039448103940764</v>
      </c>
      <c r="U24">
        <f t="shared" si="8"/>
        <v>1.4606741573033708</v>
      </c>
      <c r="V24">
        <f t="shared" si="9"/>
        <v>8.109865203709615</v>
      </c>
    </row>
    <row r="25" spans="9:22" ht="12.75">
      <c r="I25">
        <f t="shared" si="10"/>
        <v>980</v>
      </c>
      <c r="J25">
        <f t="shared" si="0"/>
        <v>0.004355555555555555</v>
      </c>
      <c r="K25">
        <f t="shared" si="1"/>
        <v>0.04836451848210334</v>
      </c>
      <c r="L25">
        <f t="shared" si="2"/>
        <v>0.052720074037658896</v>
      </c>
      <c r="M25">
        <f t="shared" si="3"/>
        <v>1.3066666666666666</v>
      </c>
      <c r="N25">
        <f t="shared" si="4"/>
        <v>15.8161803731014</v>
      </c>
      <c r="Q25">
        <f>Q24+50</f>
        <v>700</v>
      </c>
      <c r="R25">
        <f t="shared" si="5"/>
        <v>0.003111111111111111</v>
      </c>
      <c r="S25">
        <f t="shared" si="6"/>
        <v>0.01904880070261508</v>
      </c>
      <c r="T25">
        <f t="shared" si="7"/>
        <v>0.022159911813726188</v>
      </c>
      <c r="U25">
        <f t="shared" si="8"/>
        <v>1.5730337078651686</v>
      </c>
      <c r="V25">
        <f t="shared" si="9"/>
        <v>11.20449385607335</v>
      </c>
    </row>
    <row r="26" spans="9:22" ht="12.75">
      <c r="I26">
        <f aca="true" t="shared" si="12" ref="I26:I31">I25+25</f>
        <v>1005</v>
      </c>
      <c r="J26">
        <f t="shared" si="0"/>
        <v>0.0044666666666666665</v>
      </c>
      <c r="K26">
        <f t="shared" si="1"/>
        <v>0.06221953039536685</v>
      </c>
      <c r="L26">
        <f t="shared" si="2"/>
        <v>0.06668619706203352</v>
      </c>
      <c r="M26">
        <f t="shared" si="3"/>
        <v>1.34</v>
      </c>
      <c r="N26">
        <f t="shared" si="4"/>
        <v>20.00605917920185</v>
      </c>
      <c r="Q26">
        <f aca="true" t="shared" si="13" ref="Q26:Q31">Q25+50</f>
        <v>750</v>
      </c>
      <c r="R26">
        <f t="shared" si="5"/>
        <v>0.0033333333333333335</v>
      </c>
      <c r="S26">
        <f t="shared" si="6"/>
        <v>0.026895755923031176</v>
      </c>
      <c r="T26">
        <f t="shared" si="7"/>
        <v>0.03022908925636451</v>
      </c>
      <c r="U26">
        <f t="shared" si="8"/>
        <v>1.6853932584269662</v>
      </c>
      <c r="V26">
        <f t="shared" si="9"/>
        <v>15.28443107963237</v>
      </c>
    </row>
    <row r="27" spans="9:22" ht="12.75">
      <c r="I27">
        <f t="shared" si="12"/>
        <v>1030</v>
      </c>
      <c r="J27">
        <f t="shared" si="0"/>
        <v>0.004577777777777778</v>
      </c>
      <c r="K27">
        <f t="shared" si="1"/>
        <v>0.07954966561032034</v>
      </c>
      <c r="L27">
        <f t="shared" si="2"/>
        <v>0.08412744338809812</v>
      </c>
      <c r="M27">
        <f t="shared" si="3"/>
        <v>1.3733333333333333</v>
      </c>
      <c r="N27">
        <f t="shared" si="4"/>
        <v>25.238485401283448</v>
      </c>
      <c r="Q27">
        <f t="shared" si="13"/>
        <v>800</v>
      </c>
      <c r="R27">
        <f t="shared" si="5"/>
        <v>0.0035555555555555557</v>
      </c>
      <c r="S27">
        <f t="shared" si="6"/>
        <v>0.03713875774518301</v>
      </c>
      <c r="T27">
        <f t="shared" si="7"/>
        <v>0.04069431330073856</v>
      </c>
      <c r="U27">
        <f t="shared" si="8"/>
        <v>1.797752808988764</v>
      </c>
      <c r="V27">
        <f t="shared" si="9"/>
        <v>20.575857304306652</v>
      </c>
    </row>
    <row r="28" spans="9:22" ht="12.75">
      <c r="I28">
        <f t="shared" si="12"/>
        <v>1055</v>
      </c>
      <c r="J28">
        <f t="shared" si="0"/>
        <v>0.004688888888888889</v>
      </c>
      <c r="K28">
        <f t="shared" si="1"/>
        <v>0.10110920780835005</v>
      </c>
      <c r="L28">
        <f t="shared" si="2"/>
        <v>0.10579809669723894</v>
      </c>
      <c r="M28">
        <f t="shared" si="3"/>
        <v>1.4066666666666667</v>
      </c>
      <c r="N28">
        <f t="shared" si="4"/>
        <v>31.73974640663575</v>
      </c>
      <c r="Q28">
        <f t="shared" si="13"/>
        <v>850</v>
      </c>
      <c r="R28">
        <f t="shared" si="5"/>
        <v>0.003777777777777778</v>
      </c>
      <c r="S28">
        <f t="shared" si="6"/>
        <v>0.050288891940882034</v>
      </c>
      <c r="T28">
        <f t="shared" si="7"/>
        <v>0.05406666971865981</v>
      </c>
      <c r="U28">
        <f t="shared" si="8"/>
        <v>1.9101123595505618</v>
      </c>
      <c r="V28">
        <f t="shared" si="9"/>
        <v>27.337187700622327</v>
      </c>
    </row>
    <row r="29" spans="9:22" ht="12.75">
      <c r="I29">
        <f t="shared" si="12"/>
        <v>1080</v>
      </c>
      <c r="J29">
        <f t="shared" si="0"/>
        <v>0.0048</v>
      </c>
      <c r="K29">
        <f t="shared" si="1"/>
        <v>0.12779199974824915</v>
      </c>
      <c r="L29">
        <f t="shared" si="2"/>
        <v>0.13259199974824915</v>
      </c>
      <c r="M29">
        <f t="shared" si="3"/>
        <v>1.44</v>
      </c>
      <c r="N29">
        <f t="shared" si="4"/>
        <v>39.777997704451785</v>
      </c>
      <c r="Q29">
        <f t="shared" si="13"/>
        <v>900</v>
      </c>
      <c r="R29">
        <f t="shared" si="5"/>
        <v>0.004</v>
      </c>
      <c r="S29">
        <f t="shared" si="6"/>
        <v>0.06692524737839699</v>
      </c>
      <c r="T29">
        <f t="shared" si="7"/>
        <v>0.07092524737839699</v>
      </c>
      <c r="U29">
        <f t="shared" si="8"/>
        <v>2.0224719101123596</v>
      </c>
      <c r="V29">
        <f t="shared" si="9"/>
        <v>35.861221162418786</v>
      </c>
    </row>
    <row r="30" spans="9:22" ht="12.75">
      <c r="I30">
        <f t="shared" si="12"/>
        <v>1105</v>
      </c>
      <c r="J30">
        <f t="shared" si="0"/>
        <v>0.004911111111111111</v>
      </c>
      <c r="K30">
        <f t="shared" si="1"/>
        <v>0.16065301912045174</v>
      </c>
      <c r="L30">
        <f t="shared" si="2"/>
        <v>0.16556413023156286</v>
      </c>
      <c r="M30">
        <f t="shared" si="3"/>
        <v>1.4733333333333334</v>
      </c>
      <c r="N30">
        <f t="shared" si="4"/>
        <v>49.66973576682653</v>
      </c>
      <c r="Q30">
        <f t="shared" si="13"/>
        <v>950</v>
      </c>
      <c r="R30">
        <f t="shared" si="5"/>
        <v>0.004222222222222222</v>
      </c>
      <c r="S30">
        <f t="shared" si="6"/>
        <v>0.08769916621598234</v>
      </c>
      <c r="T30">
        <f t="shared" si="7"/>
        <v>0.09192138843820456</v>
      </c>
      <c r="U30">
        <f t="shared" si="8"/>
        <v>2.134831460674157</v>
      </c>
      <c r="V30">
        <f t="shared" si="9"/>
        <v>46.4772892895557</v>
      </c>
    </row>
    <row r="31" spans="9:22" ht="12.75">
      <c r="I31">
        <f t="shared" si="12"/>
        <v>1130</v>
      </c>
      <c r="J31">
        <f t="shared" si="0"/>
        <v>0.005022222222222222</v>
      </c>
      <c r="K31">
        <f t="shared" si="1"/>
        <v>0.20093266583431182</v>
      </c>
      <c r="L31">
        <f t="shared" si="2"/>
        <v>0.20595488805653406</v>
      </c>
      <c r="M31">
        <f t="shared" si="3"/>
        <v>1.5066666666666666</v>
      </c>
      <c r="N31">
        <f t="shared" si="4"/>
        <v>61.7870842878031</v>
      </c>
      <c r="Q31">
        <f t="shared" si="13"/>
        <v>1000</v>
      </c>
      <c r="R31">
        <f t="shared" si="5"/>
        <v>0.0044444444444444444</v>
      </c>
      <c r="S31">
        <f t="shared" si="6"/>
        <v>0.11333849409540717</v>
      </c>
      <c r="T31">
        <f t="shared" si="7"/>
        <v>0.11778293853985161</v>
      </c>
      <c r="U31">
        <f t="shared" si="8"/>
        <v>2.247191011235955</v>
      </c>
      <c r="V31">
        <f t="shared" si="9"/>
        <v>59.553405370620254</v>
      </c>
    </row>
    <row r="32" spans="9:22" ht="12.75">
      <c r="I32">
        <f>I31+25</f>
        <v>1155</v>
      </c>
      <c r="J32">
        <f t="shared" si="0"/>
        <v>0.0051333333333333335</v>
      </c>
      <c r="K32">
        <f t="shared" si="1"/>
        <v>0.25008402679760894</v>
      </c>
      <c r="L32">
        <f t="shared" si="2"/>
        <v>0.25521736013094226</v>
      </c>
      <c r="M32">
        <f t="shared" si="3"/>
        <v>1.54</v>
      </c>
      <c r="N32">
        <f t="shared" si="4"/>
        <v>76.56597369901966</v>
      </c>
      <c r="Q32">
        <f aca="true" t="shared" si="14" ref="Q32:Q37">Q31+50</f>
        <v>1050</v>
      </c>
      <c r="R32">
        <f t="shared" si="5"/>
        <v>0.004666666666666667</v>
      </c>
      <c r="S32">
        <f aca="true" t="shared" si="15" ref="S32:S37">(445/225000)*(Q32/445)^5</f>
        <v>0.14465183033548323</v>
      </c>
      <c r="T32">
        <f aca="true" t="shared" si="16" ref="T32:T37">R32+S32</f>
        <v>0.1493184970021499</v>
      </c>
      <c r="U32">
        <f aca="true" t="shared" si="17" ref="U32:U37">Q32/445</f>
        <v>2.359550561797753</v>
      </c>
      <c r="V32">
        <f aca="true" t="shared" si="18" ref="V32:V37">T32/0.00197777</f>
        <v>75.498413365634</v>
      </c>
    </row>
    <row r="33" spans="9:22" ht="12.75">
      <c r="I33">
        <f>I32+25</f>
        <v>1180</v>
      </c>
      <c r="J33">
        <f t="shared" si="0"/>
        <v>0.005244444444444445</v>
      </c>
      <c r="K33">
        <f t="shared" si="1"/>
        <v>0.309803403368947</v>
      </c>
      <c r="L33">
        <f t="shared" si="2"/>
        <v>0.31504784781339146</v>
      </c>
      <c r="M33">
        <f t="shared" si="3"/>
        <v>1.5733333333333333</v>
      </c>
      <c r="N33">
        <f t="shared" si="4"/>
        <v>94.5152994970124</v>
      </c>
      <c r="Q33">
        <f t="shared" si="14"/>
        <v>1100</v>
      </c>
      <c r="R33">
        <f t="shared" si="5"/>
        <v>0.004888888888888889</v>
      </c>
      <c r="S33">
        <f t="shared" si="15"/>
        <v>0.18253277812559413</v>
      </c>
      <c r="T33">
        <f t="shared" si="16"/>
        <v>0.187421667014483</v>
      </c>
      <c r="U33">
        <f t="shared" si="17"/>
        <v>2.4719101123595504</v>
      </c>
      <c r="V33">
        <f t="shared" si="18"/>
        <v>94.76413688876008</v>
      </c>
    </row>
    <row r="34" spans="9:22" ht="12.75">
      <c r="I34">
        <f>I33+25</f>
        <v>1205</v>
      </c>
      <c r="J34">
        <f t="shared" si="0"/>
        <v>0.005355555555555555</v>
      </c>
      <c r="K34">
        <f t="shared" si="1"/>
        <v>0.38206440668039887</v>
      </c>
      <c r="L34">
        <f t="shared" si="2"/>
        <v>0.38741996223595443</v>
      </c>
      <c r="M34">
        <f t="shared" si="3"/>
        <v>1.6066666666666667</v>
      </c>
      <c r="N34">
        <f t="shared" si="4"/>
        <v>116.22715094229575</v>
      </c>
      <c r="Q34">
        <f t="shared" si="14"/>
        <v>1150</v>
      </c>
      <c r="R34">
        <f t="shared" si="5"/>
        <v>0.005111111111111111</v>
      </c>
      <c r="S34">
        <f t="shared" si="15"/>
        <v>0.22796419471922347</v>
      </c>
      <c r="T34">
        <f t="shared" si="16"/>
        <v>0.2330753058303346</v>
      </c>
      <c r="U34">
        <f t="shared" si="17"/>
        <v>2.5842696629213484</v>
      </c>
      <c r="V34">
        <f t="shared" si="18"/>
        <v>117.84752819101038</v>
      </c>
    </row>
    <row r="35" spans="9:22" ht="12.75">
      <c r="I35">
        <f>I34+25</f>
        <v>1230</v>
      </c>
      <c r="J35">
        <f t="shared" si="0"/>
        <v>0.0054666666666666665</v>
      </c>
      <c r="K35">
        <f t="shared" si="1"/>
        <v>0.46915594696007845</v>
      </c>
      <c r="L35">
        <f t="shared" si="2"/>
        <v>0.4746226136267451</v>
      </c>
      <c r="M35">
        <f t="shared" si="3"/>
        <v>1.64</v>
      </c>
      <c r="N35">
        <f t="shared" si="4"/>
        <v>142.38820797010325</v>
      </c>
      <c r="Q35">
        <f t="shared" si="14"/>
        <v>1200</v>
      </c>
      <c r="R35">
        <f t="shared" si="5"/>
        <v>0.005333333333333333</v>
      </c>
      <c r="S35">
        <f t="shared" si="15"/>
        <v>0.2820224416274835</v>
      </c>
      <c r="T35">
        <f t="shared" si="16"/>
        <v>0.2873557749608169</v>
      </c>
      <c r="U35">
        <f t="shared" si="17"/>
        <v>2.696629213483146</v>
      </c>
      <c r="V35">
        <f t="shared" si="18"/>
        <v>145.29281714295237</v>
      </c>
    </row>
    <row r="36" spans="9:22" ht="12.75">
      <c r="I36">
        <f aca="true" t="shared" si="19" ref="I36:I43">I35+25</f>
        <v>1255</v>
      </c>
      <c r="J36">
        <f t="shared" si="0"/>
        <v>0.005577777777777778</v>
      </c>
      <c r="K36">
        <f aca="true" t="shared" si="20" ref="K36:K43">(750/225000)*(I36/750)^10</f>
        <v>0.5737244648528297</v>
      </c>
      <c r="L36">
        <f aca="true" t="shared" si="21" ref="L36:L43">J36+K36</f>
        <v>0.5793022426306075</v>
      </c>
      <c r="M36">
        <f aca="true" t="shared" si="22" ref="M36:M43">I36/750</f>
        <v>1.6733333333333333</v>
      </c>
      <c r="N36">
        <f aca="true" t="shared" si="23" ref="N36:N43">L36/0.0033333</f>
        <v>173.79241071328937</v>
      </c>
      <c r="Q36">
        <f t="shared" si="14"/>
        <v>1250</v>
      </c>
      <c r="R36">
        <f t="shared" si="5"/>
        <v>0.005555555555555556</v>
      </c>
      <c r="S36">
        <f t="shared" si="15"/>
        <v>0.345881634812644</v>
      </c>
      <c r="T36">
        <f t="shared" si="16"/>
        <v>0.35143719036819954</v>
      </c>
      <c r="U36">
        <f t="shared" si="17"/>
        <v>2.808988764044944</v>
      </c>
      <c r="V36">
        <f t="shared" si="18"/>
        <v>177.69366021741638</v>
      </c>
    </row>
    <row r="37" spans="9:22" ht="12.75">
      <c r="I37">
        <f t="shared" si="19"/>
        <v>1280</v>
      </c>
      <c r="J37">
        <f t="shared" si="0"/>
        <v>0.005688888888888889</v>
      </c>
      <c r="K37">
        <f t="shared" si="20"/>
        <v>0.6988207755623191</v>
      </c>
      <c r="L37">
        <f t="shared" si="21"/>
        <v>0.704509664451208</v>
      </c>
      <c r="M37">
        <f t="shared" si="22"/>
        <v>1.7066666666666668</v>
      </c>
      <c r="N37">
        <f t="shared" si="23"/>
        <v>211.35501288549125</v>
      </c>
      <c r="Q37">
        <f t="shared" si="14"/>
        <v>1300</v>
      </c>
      <c r="R37">
        <f t="shared" si="5"/>
        <v>0.0057777777777777775</v>
      </c>
      <c r="S37">
        <f t="shared" si="15"/>
        <v>0.42081789488166005</v>
      </c>
      <c r="T37">
        <f t="shared" si="16"/>
        <v>0.4265956726594378</v>
      </c>
      <c r="U37">
        <f t="shared" si="17"/>
        <v>2.9213483146067416</v>
      </c>
      <c r="V37">
        <f t="shared" si="18"/>
        <v>215.69528947220246</v>
      </c>
    </row>
    <row r="38" spans="9:22" ht="12.75">
      <c r="I38">
        <f t="shared" si="19"/>
        <v>1305</v>
      </c>
      <c r="J38">
        <f t="shared" si="0"/>
        <v>0.0058</v>
      </c>
      <c r="K38">
        <f t="shared" si="20"/>
        <v>0.8479519204401007</v>
      </c>
      <c r="L38">
        <f t="shared" si="21"/>
        <v>0.8537519204401007</v>
      </c>
      <c r="M38">
        <f t="shared" si="22"/>
        <v>1.74</v>
      </c>
      <c r="N38">
        <f t="shared" si="23"/>
        <v>256.1281374134044</v>
      </c>
      <c r="Q38">
        <f>Q37+50</f>
        <v>1350</v>
      </c>
      <c r="R38">
        <f t="shared" si="5"/>
        <v>0.006</v>
      </c>
      <c r="S38">
        <f>(445/225000)*(Q38/445)^5</f>
        <v>0.5082135972797018</v>
      </c>
      <c r="T38">
        <f>R38+S38</f>
        <v>0.5142135972797018</v>
      </c>
      <c r="U38">
        <f>Q38/445</f>
        <v>3.033707865168539</v>
      </c>
      <c r="V38">
        <f>T38/0.00197777</f>
        <v>259.99666153278787</v>
      </c>
    </row>
    <row r="39" spans="9:22" ht="12.75">
      <c r="I39">
        <f t="shared" si="19"/>
        <v>1330</v>
      </c>
      <c r="J39">
        <f t="shared" si="0"/>
        <v>0.005911111111111111</v>
      </c>
      <c r="K39">
        <f t="shared" si="20"/>
        <v>1.0251384454470414</v>
      </c>
      <c r="L39">
        <f t="shared" si="21"/>
        <v>1.0310495565581526</v>
      </c>
      <c r="M39">
        <f t="shared" si="22"/>
        <v>1.7733333333333334</v>
      </c>
      <c r="N39">
        <f t="shared" si="23"/>
        <v>309.31796014704724</v>
      </c>
      <c r="Q39">
        <f>Q38+50</f>
        <v>1400</v>
      </c>
      <c r="R39">
        <f t="shared" si="5"/>
        <v>0.006222222222222222</v>
      </c>
      <c r="S39">
        <f>(445/225000)*(Q39/445)^5</f>
        <v>0.6095616224836825</v>
      </c>
      <c r="T39">
        <f>R39+S39</f>
        <v>0.6157838447059047</v>
      </c>
      <c r="U39">
        <f>Q39/445</f>
        <v>3.146067415730337</v>
      </c>
      <c r="V39">
        <f>T39/0.00197777</f>
        <v>311.3526065750339</v>
      </c>
    </row>
    <row r="40" spans="9:22" ht="12.75">
      <c r="I40">
        <f t="shared" si="19"/>
        <v>1355</v>
      </c>
      <c r="J40">
        <f t="shared" si="0"/>
        <v>0.006022222222222222</v>
      </c>
      <c r="K40">
        <f t="shared" si="20"/>
        <v>1.2349775517304336</v>
      </c>
      <c r="L40">
        <f t="shared" si="21"/>
        <v>1.2409997739526557</v>
      </c>
      <c r="M40">
        <f t="shared" si="22"/>
        <v>1.8066666666666666</v>
      </c>
      <c r="N40">
        <f t="shared" si="23"/>
        <v>372.30365522234894</v>
      </c>
      <c r="Q40">
        <f>Q39+50</f>
        <v>1450</v>
      </c>
      <c r="R40">
        <f t="shared" si="5"/>
        <v>0.0064444444444444445</v>
      </c>
      <c r="S40">
        <f>(445/225000)*(Q40/445)^5</f>
        <v>0.7264696061957863</v>
      </c>
      <c r="T40">
        <f>R40+S40</f>
        <v>0.7329140506402307</v>
      </c>
      <c r="U40">
        <f>Q40/445</f>
        <v>3.258426966292135</v>
      </c>
      <c r="V40">
        <f>T40/0.00197777</f>
        <v>370.57597730789263</v>
      </c>
    </row>
    <row r="41" spans="9:22" ht="12.75">
      <c r="I41">
        <f t="shared" si="19"/>
        <v>1380</v>
      </c>
      <c r="J41">
        <f t="shared" si="0"/>
        <v>0.0061333333333333335</v>
      </c>
      <c r="K41">
        <f t="shared" si="20"/>
        <v>1.4827125904166651</v>
      </c>
      <c r="L41">
        <f t="shared" si="21"/>
        <v>1.4888459237499985</v>
      </c>
      <c r="M41">
        <f t="shared" si="22"/>
        <v>1.84</v>
      </c>
      <c r="N41">
        <f t="shared" si="23"/>
        <v>446.6582437074366</v>
      </c>
      <c r="Q41">
        <f>Q40+50</f>
        <v>1500</v>
      </c>
      <c r="R41">
        <f t="shared" si="5"/>
        <v>0.006666666666666667</v>
      </c>
      <c r="S41">
        <f>(445/225000)*(Q41/445)^5</f>
        <v>0.8606641895369976</v>
      </c>
      <c r="T41">
        <f>R41+S41</f>
        <v>0.8673308562036643</v>
      </c>
      <c r="U41">
        <f>Q41/445</f>
        <v>3.3707865168539324</v>
      </c>
      <c r="V41">
        <f>T41/0.00197777</f>
        <v>438.53979795611446</v>
      </c>
    </row>
    <row r="42" spans="9:22" ht="12.75">
      <c r="I42">
        <f t="shared" si="19"/>
        <v>1405</v>
      </c>
      <c r="J42">
        <f t="shared" si="0"/>
        <v>0.006244444444444445</v>
      </c>
      <c r="K42">
        <f t="shared" si="20"/>
        <v>1.7743094016348298</v>
      </c>
      <c r="L42">
        <f t="shared" si="21"/>
        <v>1.7805538460792742</v>
      </c>
      <c r="M42">
        <f t="shared" si="22"/>
        <v>1.8733333333333333</v>
      </c>
      <c r="N42">
        <f t="shared" si="23"/>
        <v>534.1714955387376</v>
      </c>
      <c r="Q42">
        <f aca="true" t="shared" si="24" ref="Q42:Q48">Q41+50</f>
        <v>1550</v>
      </c>
      <c r="R42">
        <f t="shared" si="5"/>
        <v>0.006888888888888889</v>
      </c>
      <c r="S42">
        <f aca="true" t="shared" si="25" ref="S42:S48">(445/225000)*(Q42/445)^5</f>
        <v>1.0139952692406313</v>
      </c>
      <c r="T42">
        <f aca="true" t="shared" si="26" ref="T42:T48">R42+S42</f>
        <v>1.0208841581295203</v>
      </c>
      <c r="U42">
        <f aca="true" t="shared" si="27" ref="U42:U48">Q42/445</f>
        <v>3.4831460674157304</v>
      </c>
      <c r="V42">
        <f aca="true" t="shared" si="28" ref="V42:V48">T42/0.00197777</f>
        <v>516.1794132429557</v>
      </c>
    </row>
    <row r="43" spans="9:22" ht="12.75">
      <c r="I43">
        <f t="shared" si="19"/>
        <v>1430</v>
      </c>
      <c r="J43">
        <f t="shared" si="0"/>
        <v>0.006355555555555555</v>
      </c>
      <c r="K43">
        <f t="shared" si="20"/>
        <v>2.1165400267818444</v>
      </c>
      <c r="L43">
        <f t="shared" si="21"/>
        <v>2.1228955823374</v>
      </c>
      <c r="M43">
        <f t="shared" si="22"/>
        <v>1.9066666666666667</v>
      </c>
      <c r="N43">
        <f t="shared" si="23"/>
        <v>636.8750434516545</v>
      </c>
      <c r="Q43">
        <f t="shared" si="24"/>
        <v>1600</v>
      </c>
      <c r="R43">
        <f t="shared" si="5"/>
        <v>0.0071111111111111115</v>
      </c>
      <c r="S43">
        <f t="shared" si="25"/>
        <v>1.1884402478458562</v>
      </c>
      <c r="T43">
        <f t="shared" si="26"/>
        <v>1.1955513589569673</v>
      </c>
      <c r="U43">
        <f t="shared" si="27"/>
        <v>3.595505617977528</v>
      </c>
      <c r="V43">
        <f t="shared" si="28"/>
        <v>604.4946373728833</v>
      </c>
    </row>
    <row r="44" spans="17:22" ht="12.75">
      <c r="Q44">
        <f t="shared" si="24"/>
        <v>1650</v>
      </c>
      <c r="R44">
        <f t="shared" si="5"/>
        <v>0.007333333333333333</v>
      </c>
      <c r="S44">
        <f t="shared" si="25"/>
        <v>1.3861082838912309</v>
      </c>
      <c r="T44">
        <f t="shared" si="26"/>
        <v>1.3934416172245643</v>
      </c>
      <c r="U44">
        <f t="shared" si="27"/>
        <v>3.707865168539326</v>
      </c>
      <c r="V44">
        <f t="shared" si="28"/>
        <v>704.551903014286</v>
      </c>
    </row>
    <row r="45" spans="17:22" ht="12.75">
      <c r="Q45">
        <f t="shared" si="24"/>
        <v>1700</v>
      </c>
      <c r="R45">
        <f t="shared" si="5"/>
        <v>0.007555555555555556</v>
      </c>
      <c r="S45">
        <f t="shared" si="25"/>
        <v>1.609244542108225</v>
      </c>
      <c r="T45">
        <f t="shared" si="26"/>
        <v>1.6168000976637806</v>
      </c>
      <c r="U45">
        <f t="shared" si="27"/>
        <v>3.8202247191011236</v>
      </c>
      <c r="V45">
        <f t="shared" si="28"/>
        <v>817.4864102821768</v>
      </c>
    </row>
    <row r="46" spans="9:22" ht="12.75">
      <c r="I46" s="1" t="s">
        <v>27</v>
      </c>
      <c r="J46" s="1"/>
      <c r="Q46">
        <f t="shared" si="24"/>
        <v>1750</v>
      </c>
      <c r="R46">
        <f t="shared" si="5"/>
        <v>0.0077777777777777776</v>
      </c>
      <c r="S46">
        <f t="shared" si="25"/>
        <v>1.8602344436147535</v>
      </c>
      <c r="T46">
        <f t="shared" si="26"/>
        <v>1.8680122213925314</v>
      </c>
      <c r="U46">
        <f t="shared" si="27"/>
        <v>3.932584269662921</v>
      </c>
      <c r="V46">
        <f t="shared" si="28"/>
        <v>944.5042757209037</v>
      </c>
    </row>
    <row r="47" spans="17:22" ht="12.75">
      <c r="Q47">
        <f t="shared" si="24"/>
        <v>1800</v>
      </c>
      <c r="R47">
        <f t="shared" si="5"/>
        <v>0.008</v>
      </c>
      <c r="S47">
        <f t="shared" si="25"/>
        <v>2.1416079161087036</v>
      </c>
      <c r="T47">
        <f t="shared" si="26"/>
        <v>2.1496079161087036</v>
      </c>
      <c r="U47">
        <f t="shared" si="27"/>
        <v>4.044943820224719</v>
      </c>
      <c r="V47">
        <f t="shared" si="28"/>
        <v>1086.8846812868553</v>
      </c>
    </row>
    <row r="48" spans="9:22" ht="12.75">
      <c r="I48">
        <f>I6</f>
        <v>750</v>
      </c>
      <c r="J48" t="s">
        <v>25</v>
      </c>
      <c r="K48">
        <f>K6</f>
        <v>0.0033333333333333335</v>
      </c>
      <c r="Q48">
        <f t="shared" si="24"/>
        <v>1850</v>
      </c>
      <c r="R48">
        <f t="shared" si="5"/>
        <v>0.008222222222222223</v>
      </c>
      <c r="S48">
        <f t="shared" si="25"/>
        <v>2.456043644061458</v>
      </c>
      <c r="T48">
        <f t="shared" si="26"/>
        <v>2.4642658662836805</v>
      </c>
      <c r="U48">
        <f t="shared" si="27"/>
        <v>4.157303370786517</v>
      </c>
      <c r="V48">
        <f t="shared" si="28"/>
        <v>1245.9820233311664</v>
      </c>
    </row>
    <row r="49" spans="9:22" ht="12.75">
      <c r="I49">
        <f aca="true" t="shared" si="29" ref="I49:I84">I7</f>
        <v>750.5</v>
      </c>
      <c r="J49" t="s">
        <v>25</v>
      </c>
      <c r="K49">
        <f aca="true" t="shared" si="30" ref="K49:K85">K7</f>
        <v>0.0033556223408791196</v>
      </c>
      <c r="Q49">
        <f aca="true" t="shared" si="31" ref="Q49:Q57">Q48+50</f>
        <v>1900</v>
      </c>
      <c r="R49">
        <f t="shared" si="5"/>
        <v>0.008444444444444444</v>
      </c>
      <c r="S49">
        <f aca="true" t="shared" si="32" ref="S49:S57">(445/225000)*(Q49/445)^5</f>
        <v>2.806373318911435</v>
      </c>
      <c r="T49">
        <f aca="true" t="shared" si="33" ref="T49:T57">R49+S49</f>
        <v>2.814817763355879</v>
      </c>
      <c r="U49">
        <f aca="true" t="shared" si="34" ref="U49:U57">Q49/445</f>
        <v>4.269662921348314</v>
      </c>
      <c r="V49">
        <f aca="true" t="shared" si="35" ref="V49:V57">T49/0.00197777</f>
        <v>1423.2280615824284</v>
      </c>
    </row>
    <row r="50" spans="9:22" ht="12.75">
      <c r="I50">
        <f t="shared" si="29"/>
        <v>751</v>
      </c>
      <c r="J50" t="s">
        <v>25</v>
      </c>
      <c r="K50">
        <f t="shared" si="30"/>
        <v>0.003378045394808486</v>
      </c>
      <c r="Q50">
        <f t="shared" si="31"/>
        <v>1950</v>
      </c>
      <c r="R50">
        <f t="shared" si="5"/>
        <v>0.008666666666666666</v>
      </c>
      <c r="S50">
        <f t="shared" si="32"/>
        <v>3.195585889257605</v>
      </c>
      <c r="T50">
        <f t="shared" si="33"/>
        <v>3.2042525559242714</v>
      </c>
      <c r="U50">
        <f t="shared" si="34"/>
        <v>4.382022471910112</v>
      </c>
      <c r="V50">
        <f t="shared" si="35"/>
        <v>1620.134068129394</v>
      </c>
    </row>
    <row r="51" spans="9:22" ht="12.75">
      <c r="I51">
        <f t="shared" si="29"/>
        <v>752</v>
      </c>
      <c r="J51" t="s">
        <v>25</v>
      </c>
      <c r="K51">
        <f t="shared" si="30"/>
        <v>0.0034232965095851264</v>
      </c>
      <c r="Q51">
        <f t="shared" si="31"/>
        <v>2000</v>
      </c>
      <c r="R51">
        <f t="shared" si="5"/>
        <v>0.008888888888888889</v>
      </c>
      <c r="S51">
        <f t="shared" si="32"/>
        <v>3.6268318110530293</v>
      </c>
      <c r="T51">
        <f t="shared" si="33"/>
        <v>3.6357206999419183</v>
      </c>
      <c r="U51">
        <f t="shared" si="34"/>
        <v>4.49438202247191</v>
      </c>
      <c r="V51">
        <f t="shared" si="35"/>
        <v>1838.2929764036862</v>
      </c>
    </row>
    <row r="52" spans="9:22" ht="12.75">
      <c r="I52">
        <f t="shared" si="29"/>
        <v>753</v>
      </c>
      <c r="J52" t="s">
        <v>25</v>
      </c>
      <c r="K52">
        <f t="shared" si="30"/>
        <v>0.003469092446729701</v>
      </c>
      <c r="Q52">
        <f t="shared" si="31"/>
        <v>2050</v>
      </c>
      <c r="R52">
        <f t="shared" si="5"/>
        <v>0.009111111111111111</v>
      </c>
      <c r="S52">
        <f t="shared" si="32"/>
        <v>4.103427297798377</v>
      </c>
      <c r="T52">
        <f t="shared" si="33"/>
        <v>4.112538408909488</v>
      </c>
      <c r="U52">
        <f t="shared" si="34"/>
        <v>4.606741573033708</v>
      </c>
      <c r="V52">
        <f t="shared" si="35"/>
        <v>2079.3815301625004</v>
      </c>
    </row>
    <row r="53" spans="9:22" ht="12.75">
      <c r="I53">
        <f t="shared" si="29"/>
        <v>754</v>
      </c>
      <c r="J53" t="s">
        <v>25</v>
      </c>
      <c r="K53">
        <f t="shared" si="30"/>
        <v>0.0035154390292606234</v>
      </c>
      <c r="Q53">
        <f t="shared" si="31"/>
        <v>2100</v>
      </c>
      <c r="R53">
        <f t="shared" si="5"/>
        <v>0.009333333333333334</v>
      </c>
      <c r="S53">
        <f t="shared" si="32"/>
        <v>4.6288585707354635</v>
      </c>
      <c r="T53">
        <f t="shared" si="33"/>
        <v>4.638191904068797</v>
      </c>
      <c r="U53">
        <f t="shared" si="34"/>
        <v>4.719101123595506</v>
      </c>
      <c r="V53">
        <f t="shared" si="35"/>
        <v>2345.162432471317</v>
      </c>
    </row>
    <row r="54" spans="9:22" ht="12.75">
      <c r="I54">
        <f t="shared" si="29"/>
        <v>755</v>
      </c>
      <c r="J54" t="s">
        <v>25</v>
      </c>
      <c r="K54">
        <f t="shared" si="30"/>
        <v>0.0035623421345802055</v>
      </c>
      <c r="Q54">
        <f t="shared" si="31"/>
        <v>2150</v>
      </c>
      <c r="R54">
        <f t="shared" si="5"/>
        <v>0.009555555555555555</v>
      </c>
      <c r="S54">
        <f t="shared" si="32"/>
        <v>5.206786109040778</v>
      </c>
      <c r="T54">
        <f t="shared" si="33"/>
        <v>5.216341664596334</v>
      </c>
      <c r="U54">
        <f t="shared" si="34"/>
        <v>4.831460674157303</v>
      </c>
      <c r="V54">
        <f t="shared" si="35"/>
        <v>2637.486494686609</v>
      </c>
    </row>
    <row r="55" spans="9:22" ht="12.75">
      <c r="I55">
        <f t="shared" si="29"/>
        <v>760</v>
      </c>
      <c r="J55" t="s">
        <v>25</v>
      </c>
      <c r="K55">
        <f t="shared" si="30"/>
        <v>0.003805415073987871</v>
      </c>
      <c r="Q55">
        <f t="shared" si="31"/>
        <v>2200</v>
      </c>
      <c r="R55">
        <f t="shared" si="5"/>
        <v>0.009777777777777778</v>
      </c>
      <c r="S55">
        <f t="shared" si="32"/>
        <v>5.841048900019012</v>
      </c>
      <c r="T55">
        <f t="shared" si="33"/>
        <v>5.85082667779679</v>
      </c>
      <c r="U55">
        <f t="shared" si="34"/>
        <v>4.943820224719101</v>
      </c>
      <c r="V55">
        <f t="shared" si="35"/>
        <v>2958.2947854385447</v>
      </c>
    </row>
    <row r="56" spans="9:22" ht="12.75">
      <c r="I56">
        <f t="shared" si="29"/>
        <v>765</v>
      </c>
      <c r="J56" t="s">
        <v>25</v>
      </c>
      <c r="K56">
        <f t="shared" si="30"/>
        <v>0.004063314733315857</v>
      </c>
      <c r="Q56">
        <f t="shared" si="31"/>
        <v>2250</v>
      </c>
      <c r="R56">
        <f t="shared" si="5"/>
        <v>0.01</v>
      </c>
      <c r="S56">
        <f t="shared" si="32"/>
        <v>6.535668689296582</v>
      </c>
      <c r="T56">
        <f t="shared" si="33"/>
        <v>6.545668689296582</v>
      </c>
      <c r="U56">
        <f t="shared" si="34"/>
        <v>5.056179775280899</v>
      </c>
      <c r="V56">
        <f t="shared" si="35"/>
        <v>3309.6207796136973</v>
      </c>
    </row>
    <row r="57" spans="9:22" ht="12.75">
      <c r="I57">
        <f t="shared" si="29"/>
        <v>770</v>
      </c>
      <c r="J57" t="s">
        <v>25</v>
      </c>
      <c r="K57">
        <f t="shared" si="30"/>
        <v>0.00433683963218262</v>
      </c>
      <c r="Q57">
        <f t="shared" si="31"/>
        <v>2300</v>
      </c>
      <c r="R57">
        <f t="shared" si="5"/>
        <v>0.010222222222222223</v>
      </c>
      <c r="S57">
        <f t="shared" si="32"/>
        <v>7.294854231015151</v>
      </c>
      <c r="T57">
        <f t="shared" si="33"/>
        <v>7.3050764532373735</v>
      </c>
      <c r="U57">
        <f t="shared" si="34"/>
        <v>5.168539325842697</v>
      </c>
      <c r="V57">
        <f t="shared" si="35"/>
        <v>3693.592507337746</v>
      </c>
    </row>
    <row r="58" spans="9:11" ht="12.75">
      <c r="I58">
        <f t="shared" si="29"/>
        <v>775</v>
      </c>
      <c r="J58" t="s">
        <v>25</v>
      </c>
      <c r="K58">
        <f t="shared" si="30"/>
        <v>0.004626825670097726</v>
      </c>
    </row>
    <row r="59" spans="9:11" ht="12.75">
      <c r="I59">
        <f t="shared" si="29"/>
        <v>780</v>
      </c>
      <c r="J59" t="s">
        <v>25</v>
      </c>
      <c r="K59">
        <f t="shared" si="30"/>
        <v>0.004934147616394482</v>
      </c>
    </row>
    <row r="60" spans="9:11" ht="12.75">
      <c r="I60">
        <f t="shared" si="29"/>
        <v>805</v>
      </c>
      <c r="J60" t="s">
        <v>25</v>
      </c>
      <c r="K60">
        <f t="shared" si="30"/>
        <v>0.006764331999956772</v>
      </c>
    </row>
    <row r="61" spans="9:11" ht="12.75">
      <c r="I61">
        <f t="shared" si="29"/>
        <v>830</v>
      </c>
      <c r="J61" t="s">
        <v>25</v>
      </c>
      <c r="K61">
        <f t="shared" si="30"/>
        <v>0.00918432059471262</v>
      </c>
    </row>
    <row r="62" spans="9:11" ht="12.75">
      <c r="I62">
        <f t="shared" si="29"/>
        <v>855</v>
      </c>
      <c r="J62" t="s">
        <v>25</v>
      </c>
      <c r="K62">
        <f t="shared" si="30"/>
        <v>0.012357404380395218</v>
      </c>
    </row>
    <row r="63" spans="9:11" ht="12.75">
      <c r="I63">
        <f t="shared" si="29"/>
        <v>880</v>
      </c>
      <c r="J63" t="s">
        <v>25</v>
      </c>
      <c r="K63">
        <f t="shared" si="30"/>
        <v>0.01648514733074988</v>
      </c>
    </row>
    <row r="64" spans="9:11" ht="12.75">
      <c r="I64">
        <f t="shared" si="29"/>
        <v>905</v>
      </c>
      <c r="J64" t="s">
        <v>25</v>
      </c>
      <c r="K64">
        <f t="shared" si="30"/>
        <v>0.021814833540100977</v>
      </c>
    </row>
    <row r="65" spans="9:11" ht="12.75">
      <c r="I65">
        <f t="shared" si="29"/>
        <v>930</v>
      </c>
      <c r="J65" t="s">
        <v>25</v>
      </c>
      <c r="K65">
        <f t="shared" si="30"/>
        <v>0.028648085021639354</v>
      </c>
    </row>
    <row r="66" spans="9:11" ht="12.75">
      <c r="I66">
        <f t="shared" si="29"/>
        <v>955</v>
      </c>
      <c r="J66" t="s">
        <v>25</v>
      </c>
      <c r="K66">
        <f t="shared" si="30"/>
        <v>0.037350793032988217</v>
      </c>
    </row>
    <row r="67" spans="9:11" ht="12.75">
      <c r="I67">
        <f t="shared" si="29"/>
        <v>980</v>
      </c>
      <c r="J67" t="s">
        <v>25</v>
      </c>
      <c r="K67">
        <f t="shared" si="30"/>
        <v>0.04836451848210334</v>
      </c>
    </row>
    <row r="68" spans="9:11" ht="12.75">
      <c r="I68">
        <f t="shared" si="29"/>
        <v>1005</v>
      </c>
      <c r="J68" t="s">
        <v>25</v>
      </c>
      <c r="K68">
        <f t="shared" si="30"/>
        <v>0.06221953039536685</v>
      </c>
    </row>
    <row r="69" spans="9:11" ht="12.75">
      <c r="I69">
        <f t="shared" si="29"/>
        <v>1030</v>
      </c>
      <c r="J69" t="s">
        <v>25</v>
      </c>
      <c r="K69">
        <f t="shared" si="30"/>
        <v>0.07954966561032034</v>
      </c>
    </row>
    <row r="70" spans="9:11" ht="12.75">
      <c r="I70">
        <f t="shared" si="29"/>
        <v>1055</v>
      </c>
      <c r="J70" t="s">
        <v>25</v>
      </c>
      <c r="K70">
        <f t="shared" si="30"/>
        <v>0.10110920780835005</v>
      </c>
    </row>
    <row r="71" spans="9:11" ht="12.75">
      <c r="I71">
        <f t="shared" si="29"/>
        <v>1080</v>
      </c>
      <c r="J71" t="s">
        <v>25</v>
      </c>
      <c r="K71">
        <f t="shared" si="30"/>
        <v>0.12779199974824915</v>
      </c>
    </row>
    <row r="72" spans="9:11" ht="12.75">
      <c r="I72">
        <f t="shared" si="29"/>
        <v>1105</v>
      </c>
      <c r="J72" t="s">
        <v>25</v>
      </c>
      <c r="K72">
        <f t="shared" si="30"/>
        <v>0.16065301912045174</v>
      </c>
    </row>
    <row r="73" spans="9:11" ht="12.75">
      <c r="I73">
        <f t="shared" si="29"/>
        <v>1130</v>
      </c>
      <c r="J73" t="s">
        <v>25</v>
      </c>
      <c r="K73">
        <f t="shared" si="30"/>
        <v>0.20093266583431182</v>
      </c>
    </row>
    <row r="74" spans="9:11" ht="12.75">
      <c r="I74">
        <f t="shared" si="29"/>
        <v>1155</v>
      </c>
      <c r="J74" t="s">
        <v>25</v>
      </c>
      <c r="K74">
        <f t="shared" si="30"/>
        <v>0.25008402679760894</v>
      </c>
    </row>
    <row r="75" spans="9:11" ht="12.75">
      <c r="I75">
        <f t="shared" si="29"/>
        <v>1180</v>
      </c>
      <c r="J75" t="s">
        <v>25</v>
      </c>
      <c r="K75">
        <f t="shared" si="30"/>
        <v>0.309803403368947</v>
      </c>
    </row>
    <row r="76" spans="9:11" ht="12.75">
      <c r="I76">
        <f t="shared" si="29"/>
        <v>1205</v>
      </c>
      <c r="J76" t="s">
        <v>25</v>
      </c>
      <c r="K76">
        <f t="shared" si="30"/>
        <v>0.38206440668039887</v>
      </c>
    </row>
    <row r="77" spans="9:11" ht="12.75">
      <c r="I77">
        <f t="shared" si="29"/>
        <v>1230</v>
      </c>
      <c r="J77" t="s">
        <v>25</v>
      </c>
      <c r="K77">
        <f t="shared" si="30"/>
        <v>0.46915594696007845</v>
      </c>
    </row>
    <row r="78" spans="9:11" ht="12.75">
      <c r="I78">
        <f t="shared" si="29"/>
        <v>1255</v>
      </c>
      <c r="J78" t="s">
        <v>25</v>
      </c>
      <c r="K78">
        <f t="shared" si="30"/>
        <v>0.5737244648528297</v>
      </c>
    </row>
    <row r="79" spans="9:11" ht="12.75">
      <c r="I79">
        <f>I37</f>
        <v>1280</v>
      </c>
      <c r="J79" t="s">
        <v>25</v>
      </c>
      <c r="K79">
        <f t="shared" si="30"/>
        <v>0.6988207755623191</v>
      </c>
    </row>
    <row r="80" spans="9:11" ht="12.75">
      <c r="I80">
        <f t="shared" si="29"/>
        <v>1305</v>
      </c>
      <c r="J80" t="s">
        <v>25</v>
      </c>
      <c r="K80">
        <f t="shared" si="30"/>
        <v>0.8479519204401007</v>
      </c>
    </row>
    <row r="81" spans="9:11" ht="12.75">
      <c r="I81">
        <f t="shared" si="29"/>
        <v>1330</v>
      </c>
      <c r="J81" t="s">
        <v>25</v>
      </c>
      <c r="K81">
        <f t="shared" si="30"/>
        <v>1.0251384454470414</v>
      </c>
    </row>
    <row r="82" spans="9:11" ht="12.75">
      <c r="I82">
        <f t="shared" si="29"/>
        <v>1355</v>
      </c>
      <c r="J82" t="s">
        <v>25</v>
      </c>
      <c r="K82">
        <f t="shared" si="30"/>
        <v>1.2349775517304336</v>
      </c>
    </row>
    <row r="83" spans="9:11" ht="12.75">
      <c r="I83">
        <f t="shared" si="29"/>
        <v>1380</v>
      </c>
      <c r="J83" t="s">
        <v>25</v>
      </c>
      <c r="K83">
        <f t="shared" si="30"/>
        <v>1.4827125904166651</v>
      </c>
    </row>
    <row r="84" spans="9:11" ht="12.75">
      <c r="I84">
        <f t="shared" si="29"/>
        <v>1405</v>
      </c>
      <c r="J84" t="s">
        <v>25</v>
      </c>
      <c r="K84">
        <f t="shared" si="30"/>
        <v>1.7743094016348298</v>
      </c>
    </row>
    <row r="85" spans="9:11" ht="12.75">
      <c r="I85">
        <f>I43</f>
        <v>1430</v>
      </c>
      <c r="J85" t="s">
        <v>25</v>
      </c>
      <c r="K85">
        <f t="shared" si="30"/>
        <v>2.1165400267818444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anv]</dc:creator>
  <cp:keywords/>
  <dc:description/>
  <cp:lastModifiedBy>iuij</cp:lastModifiedBy>
  <dcterms:created xsi:type="dcterms:W3CDTF">2009-09-01T06:17:47Z</dcterms:created>
  <dcterms:modified xsi:type="dcterms:W3CDTF">2011-11-05T08:16:44Z</dcterms:modified>
  <cp:category/>
  <cp:version/>
  <cp:contentType/>
  <cp:contentStatus/>
</cp:coreProperties>
</file>